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voor de website\14-12-2019\"/>
    </mc:Choice>
  </mc:AlternateContent>
  <xr:revisionPtr revIDLastSave="0" documentId="13_ncr:1_{6B0C750C-ADA2-47F4-9561-083EDF69DD0C}" xr6:coauthVersionLast="36" xr6:coauthVersionMax="36" xr10:uidLastSave="{00000000-0000-0000-0000-000000000000}"/>
  <bookViews>
    <workbookView xWindow="480" yWindow="60" windowWidth="11460" windowHeight="8490" xr2:uid="{00000000-000D-0000-FFFF-FFFF00000000}"/>
  </bookViews>
  <sheets>
    <sheet name="Blad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9" i="1" l="1"/>
  <c r="T19" i="1" s="1"/>
  <c r="K19" i="1"/>
  <c r="J19" i="1" s="1"/>
  <c r="M19" i="1"/>
  <c r="L19" i="1" s="1"/>
  <c r="O19" i="1"/>
  <c r="N19" i="1" s="1"/>
  <c r="Q19" i="1"/>
  <c r="P19" i="1" s="1"/>
  <c r="S19" i="1"/>
  <c r="R19" i="1" s="1"/>
  <c r="U19" i="1"/>
  <c r="V19" i="1" s="1"/>
  <c r="W19" i="1"/>
  <c r="X19" i="1" s="1"/>
  <c r="Y19" i="1"/>
  <c r="Z19" i="1" s="1"/>
  <c r="AA19" i="1"/>
  <c r="AB19" i="1" s="1"/>
  <c r="AC19" i="1"/>
  <c r="AD19" i="1" s="1"/>
  <c r="AF19" i="1" s="1"/>
  <c r="AI19" i="1" s="1"/>
  <c r="AJ19" i="1" l="1"/>
  <c r="AJ8" i="1"/>
  <c r="M20" i="1" l="1"/>
  <c r="M11" i="1"/>
  <c r="L11" i="1" s="1"/>
  <c r="M29" i="1"/>
  <c r="L29" i="1" s="1"/>
  <c r="Q20" i="1"/>
  <c r="P20" i="1" s="1"/>
  <c r="Q11" i="1"/>
  <c r="P11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K22" i="1"/>
  <c r="J22" i="1" s="1"/>
  <c r="K15" i="1"/>
  <c r="J15" i="1" s="1"/>
  <c r="K18" i="1"/>
  <c r="J18" i="1" s="1"/>
  <c r="K38" i="1"/>
  <c r="J38" i="1" s="1"/>
  <c r="K35" i="1"/>
  <c r="J35" i="1" s="1"/>
  <c r="K34" i="1"/>
  <c r="J34" i="1" s="1"/>
  <c r="K14" i="1"/>
  <c r="J14" i="1" s="1"/>
  <c r="K25" i="1"/>
  <c r="J25" i="1" s="1"/>
  <c r="K26" i="1"/>
  <c r="J26" i="1" s="1"/>
  <c r="K12" i="1"/>
  <c r="J12" i="1" s="1"/>
  <c r="K17" i="1"/>
  <c r="J17" i="1" s="1"/>
  <c r="K33" i="1"/>
  <c r="J33" i="1" s="1"/>
  <c r="K32" i="1"/>
  <c r="J32" i="1" s="1"/>
  <c r="K8" i="1"/>
  <c r="J8" i="1" s="1"/>
  <c r="K24" i="1"/>
  <c r="J24" i="1" s="1"/>
  <c r="K23" i="1"/>
  <c r="J23" i="1" s="1"/>
  <c r="K10" i="1"/>
  <c r="J10" i="1" s="1"/>
  <c r="K37" i="1"/>
  <c r="J37" i="1" s="1"/>
  <c r="K30" i="1"/>
  <c r="J30" i="1" s="1"/>
  <c r="K36" i="1"/>
  <c r="J36" i="1" s="1"/>
  <c r="K31" i="1"/>
  <c r="J31" i="1" s="1"/>
  <c r="K27" i="1"/>
  <c r="J27" i="1" s="1"/>
  <c r="K28" i="1"/>
  <c r="J28" i="1" s="1"/>
  <c r="K13" i="1"/>
  <c r="J13" i="1" s="1"/>
  <c r="K9" i="1"/>
  <c r="J9" i="1" s="1"/>
  <c r="AF9" i="1" s="1"/>
  <c r="K16" i="1"/>
  <c r="J16" i="1" s="1"/>
  <c r="K29" i="1"/>
  <c r="J29" i="1" s="1"/>
  <c r="K20" i="1"/>
  <c r="J20" i="1" s="1"/>
  <c r="L20" i="1"/>
  <c r="K11" i="1"/>
  <c r="J11" i="1" s="1"/>
  <c r="M22" i="1"/>
  <c r="L22" i="1" s="1"/>
  <c r="M15" i="1"/>
  <c r="L15" i="1" s="1"/>
  <c r="M18" i="1"/>
  <c r="L18" i="1" s="1"/>
  <c r="M38" i="1"/>
  <c r="L38" i="1" s="1"/>
  <c r="M35" i="1"/>
  <c r="L35" i="1" s="1"/>
  <c r="M34" i="1"/>
  <c r="L34" i="1" s="1"/>
  <c r="M14" i="1"/>
  <c r="L14" i="1" s="1"/>
  <c r="M25" i="1"/>
  <c r="L25" i="1" s="1"/>
  <c r="M26" i="1"/>
  <c r="L26" i="1" s="1"/>
  <c r="M12" i="1"/>
  <c r="L12" i="1" s="1"/>
  <c r="M17" i="1"/>
  <c r="L17" i="1" s="1"/>
  <c r="M33" i="1"/>
  <c r="L33" i="1" s="1"/>
  <c r="M32" i="1"/>
  <c r="L32" i="1" s="1"/>
  <c r="M8" i="1"/>
  <c r="L8" i="1" s="1"/>
  <c r="M24" i="1"/>
  <c r="L24" i="1" s="1"/>
  <c r="M23" i="1"/>
  <c r="L23" i="1" s="1"/>
  <c r="M10" i="1"/>
  <c r="L10" i="1" s="1"/>
  <c r="M37" i="1"/>
  <c r="L37" i="1" s="1"/>
  <c r="M30" i="1"/>
  <c r="L30" i="1" s="1"/>
  <c r="M36" i="1"/>
  <c r="L36" i="1" s="1"/>
  <c r="M31" i="1"/>
  <c r="L31" i="1" s="1"/>
  <c r="M27" i="1"/>
  <c r="L27" i="1" s="1"/>
  <c r="M28" i="1"/>
  <c r="L28" i="1" s="1"/>
  <c r="M13" i="1"/>
  <c r="L13" i="1" s="1"/>
  <c r="M9" i="1"/>
  <c r="L9" i="1" s="1"/>
  <c r="M16" i="1"/>
  <c r="L16" i="1" s="1"/>
  <c r="K21" i="1"/>
  <c r="J21" i="1" s="1"/>
  <c r="M21" i="1"/>
  <c r="L21" i="1" s="1"/>
  <c r="O22" i="1"/>
  <c r="N22" i="1" s="1"/>
  <c r="O15" i="1"/>
  <c r="N15" i="1" s="1"/>
  <c r="O18" i="1"/>
  <c r="N18" i="1" s="1"/>
  <c r="O38" i="1"/>
  <c r="N38" i="1" s="1"/>
  <c r="O35" i="1"/>
  <c r="N35" i="1" s="1"/>
  <c r="O34" i="1"/>
  <c r="N34" i="1" s="1"/>
  <c r="O14" i="1"/>
  <c r="N14" i="1" s="1"/>
  <c r="O25" i="1"/>
  <c r="N25" i="1" s="1"/>
  <c r="O26" i="1"/>
  <c r="N26" i="1" s="1"/>
  <c r="O12" i="1"/>
  <c r="N12" i="1" s="1"/>
  <c r="O17" i="1"/>
  <c r="N17" i="1" s="1"/>
  <c r="O33" i="1"/>
  <c r="N33" i="1" s="1"/>
  <c r="O32" i="1"/>
  <c r="N32" i="1" s="1"/>
  <c r="O8" i="1"/>
  <c r="N8" i="1" s="1"/>
  <c r="O24" i="1"/>
  <c r="N24" i="1" s="1"/>
  <c r="O23" i="1"/>
  <c r="N23" i="1" s="1"/>
  <c r="O10" i="1"/>
  <c r="N10" i="1" s="1"/>
  <c r="O37" i="1"/>
  <c r="N37" i="1" s="1"/>
  <c r="O30" i="1"/>
  <c r="N30" i="1" s="1"/>
  <c r="O36" i="1"/>
  <c r="N36" i="1" s="1"/>
  <c r="O31" i="1"/>
  <c r="N31" i="1" s="1"/>
  <c r="O27" i="1"/>
  <c r="N27" i="1" s="1"/>
  <c r="O28" i="1"/>
  <c r="N28" i="1" s="1"/>
  <c r="O13" i="1"/>
  <c r="N13" i="1" s="1"/>
  <c r="O9" i="1"/>
  <c r="N9" i="1" s="1"/>
  <c r="O16" i="1"/>
  <c r="N16" i="1" s="1"/>
  <c r="O29" i="1"/>
  <c r="N29" i="1" s="1"/>
  <c r="O20" i="1"/>
  <c r="N20" i="1" s="1"/>
  <c r="O11" i="1"/>
  <c r="N11" i="1" s="1"/>
  <c r="O21" i="1"/>
  <c r="N21" i="1" s="1"/>
  <c r="Q22" i="1"/>
  <c r="P22" i="1" s="1"/>
  <c r="Q15" i="1"/>
  <c r="P15" i="1" s="1"/>
  <c r="Q18" i="1"/>
  <c r="P18" i="1" s="1"/>
  <c r="Q38" i="1"/>
  <c r="P38" i="1" s="1"/>
  <c r="Q35" i="1"/>
  <c r="P35" i="1" s="1"/>
  <c r="Q34" i="1"/>
  <c r="P34" i="1" s="1"/>
  <c r="Q14" i="1"/>
  <c r="P14" i="1" s="1"/>
  <c r="Q25" i="1"/>
  <c r="P25" i="1" s="1"/>
  <c r="Q26" i="1"/>
  <c r="P26" i="1" s="1"/>
  <c r="Q12" i="1"/>
  <c r="P12" i="1" s="1"/>
  <c r="Q17" i="1"/>
  <c r="P17" i="1" s="1"/>
  <c r="Q33" i="1"/>
  <c r="P33" i="1" s="1"/>
  <c r="Q32" i="1"/>
  <c r="P32" i="1" s="1"/>
  <c r="Q8" i="1"/>
  <c r="P8" i="1" s="1"/>
  <c r="Q24" i="1"/>
  <c r="P24" i="1" s="1"/>
  <c r="Q23" i="1"/>
  <c r="P23" i="1" s="1"/>
  <c r="Q10" i="1"/>
  <c r="P10" i="1" s="1"/>
  <c r="Q37" i="1"/>
  <c r="P37" i="1" s="1"/>
  <c r="Q30" i="1"/>
  <c r="P30" i="1" s="1"/>
  <c r="Q36" i="1"/>
  <c r="P36" i="1" s="1"/>
  <c r="Q31" i="1"/>
  <c r="P31" i="1" s="1"/>
  <c r="Q27" i="1"/>
  <c r="P27" i="1" s="1"/>
  <c r="Q28" i="1"/>
  <c r="P28" i="1" s="1"/>
  <c r="Q13" i="1"/>
  <c r="P13" i="1" s="1"/>
  <c r="Q9" i="1"/>
  <c r="P9" i="1" s="1"/>
  <c r="Q16" i="1"/>
  <c r="P16" i="1" s="1"/>
  <c r="Q29" i="1"/>
  <c r="P29" i="1" s="1"/>
  <c r="U21" i="1"/>
  <c r="Q21" i="1"/>
  <c r="P21" i="1" s="1"/>
  <c r="S22" i="1"/>
  <c r="R22" i="1" s="1"/>
  <c r="S15" i="1"/>
  <c r="R15" i="1" s="1"/>
  <c r="S18" i="1"/>
  <c r="R18" i="1" s="1"/>
  <c r="S38" i="1"/>
  <c r="R38" i="1" s="1"/>
  <c r="S35" i="1"/>
  <c r="R35" i="1" s="1"/>
  <c r="S34" i="1"/>
  <c r="R34" i="1" s="1"/>
  <c r="S14" i="1"/>
  <c r="R14" i="1" s="1"/>
  <c r="S25" i="1"/>
  <c r="R25" i="1" s="1"/>
  <c r="S26" i="1"/>
  <c r="R26" i="1" s="1"/>
  <c r="S12" i="1"/>
  <c r="R12" i="1" s="1"/>
  <c r="S17" i="1"/>
  <c r="R17" i="1" s="1"/>
  <c r="S33" i="1"/>
  <c r="R33" i="1" s="1"/>
  <c r="S32" i="1"/>
  <c r="R32" i="1" s="1"/>
  <c r="S8" i="1"/>
  <c r="R8" i="1" s="1"/>
  <c r="S24" i="1"/>
  <c r="R24" i="1" s="1"/>
  <c r="S23" i="1"/>
  <c r="R23" i="1" s="1"/>
  <c r="S10" i="1"/>
  <c r="R10" i="1" s="1"/>
  <c r="S37" i="1"/>
  <c r="R37" i="1" s="1"/>
  <c r="S30" i="1"/>
  <c r="R30" i="1" s="1"/>
  <c r="S36" i="1"/>
  <c r="R36" i="1" s="1"/>
  <c r="S31" i="1"/>
  <c r="R31" i="1" s="1"/>
  <c r="S27" i="1"/>
  <c r="R27" i="1" s="1"/>
  <c r="S28" i="1"/>
  <c r="R28" i="1" s="1"/>
  <c r="S13" i="1"/>
  <c r="R13" i="1" s="1"/>
  <c r="S9" i="1"/>
  <c r="R9" i="1" s="1"/>
  <c r="S16" i="1"/>
  <c r="R16" i="1" s="1"/>
  <c r="S29" i="1"/>
  <c r="R29" i="1" s="1"/>
  <c r="S20" i="1"/>
  <c r="R20" i="1" s="1"/>
  <c r="S11" i="1"/>
  <c r="R11" i="1" s="1"/>
  <c r="S21" i="1"/>
  <c r="R21" i="1" s="1"/>
  <c r="B19" i="1" l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Y21" i="1"/>
  <c r="AC37" i="1" l="1"/>
  <c r="AD37" i="1" s="1"/>
  <c r="AC10" i="1"/>
  <c r="AD10" i="1" s="1"/>
  <c r="AC29" i="1"/>
  <c r="AD29" i="1" s="1"/>
  <c r="AC20" i="1"/>
  <c r="AD20" i="1" s="1"/>
  <c r="AC11" i="1"/>
  <c r="AD11" i="1" s="1"/>
  <c r="AA37" i="1"/>
  <c r="AB37" i="1" s="1"/>
  <c r="AA10" i="1"/>
  <c r="AB10" i="1" s="1"/>
  <c r="AA29" i="1"/>
  <c r="AB29" i="1" s="1"/>
  <c r="AA20" i="1"/>
  <c r="AB20" i="1" s="1"/>
  <c r="AA11" i="1"/>
  <c r="AB11" i="1" s="1"/>
  <c r="Y37" i="1"/>
  <c r="Z37" i="1" s="1"/>
  <c r="Y10" i="1"/>
  <c r="Z10" i="1" s="1"/>
  <c r="Y29" i="1"/>
  <c r="Z29" i="1" s="1"/>
  <c r="Y20" i="1"/>
  <c r="Z20" i="1" s="1"/>
  <c r="Y11" i="1"/>
  <c r="Z11" i="1" s="1"/>
  <c r="W37" i="1"/>
  <c r="X37" i="1" s="1"/>
  <c r="W10" i="1"/>
  <c r="X10" i="1" s="1"/>
  <c r="W29" i="1"/>
  <c r="X29" i="1" s="1"/>
  <c r="W20" i="1"/>
  <c r="X20" i="1" s="1"/>
  <c r="W11" i="1"/>
  <c r="X11" i="1" s="1"/>
  <c r="U37" i="1"/>
  <c r="V37" i="1" s="1"/>
  <c r="U10" i="1"/>
  <c r="V10" i="1" s="1"/>
  <c r="U29" i="1"/>
  <c r="V29" i="1" s="1"/>
  <c r="U20" i="1"/>
  <c r="V20" i="1" s="1"/>
  <c r="U11" i="1"/>
  <c r="V11" i="1" s="1"/>
  <c r="I37" i="1"/>
  <c r="T37" i="1" s="1"/>
  <c r="I10" i="1"/>
  <c r="T10" i="1" s="1"/>
  <c r="AF10" i="1" s="1"/>
  <c r="I29" i="1"/>
  <c r="T29" i="1" s="1"/>
  <c r="I20" i="1"/>
  <c r="T20" i="1" s="1"/>
  <c r="AF20" i="1" s="1"/>
  <c r="I11" i="1"/>
  <c r="T11" i="1" s="1"/>
  <c r="AF11" i="1" s="1"/>
  <c r="AF29" i="1" l="1"/>
  <c r="AI29" i="1" s="1"/>
  <c r="AJ29" i="1" s="1"/>
  <c r="AF37" i="1"/>
  <c r="AI37" i="1" s="1"/>
  <c r="AJ37" i="1" s="1"/>
  <c r="AI10" i="1"/>
  <c r="AJ10" i="1" s="1"/>
  <c r="AI11" i="1"/>
  <c r="AJ11" i="1" s="1"/>
  <c r="AI20" i="1"/>
  <c r="AJ20" i="1" s="1"/>
  <c r="I34" i="1"/>
  <c r="T34" i="1" s="1"/>
  <c r="U34" i="1"/>
  <c r="V34" i="1" s="1"/>
  <c r="W34" i="1"/>
  <c r="X34" i="1" s="1"/>
  <c r="Y34" i="1"/>
  <c r="Z34" i="1" s="1"/>
  <c r="AA34" i="1"/>
  <c r="AB34" i="1" s="1"/>
  <c r="AC34" i="1"/>
  <c r="AD34" i="1" s="1"/>
  <c r="AA8" i="1"/>
  <c r="AB8" i="1" s="1"/>
  <c r="AC8" i="1"/>
  <c r="AD8" i="1" s="1"/>
  <c r="AA12" i="1"/>
  <c r="AB12" i="1" s="1"/>
  <c r="AC12" i="1"/>
  <c r="AD12" i="1" s="1"/>
  <c r="AA24" i="1"/>
  <c r="AB24" i="1" s="1"/>
  <c r="AC24" i="1"/>
  <c r="AD24" i="1" s="1"/>
  <c r="AA26" i="1"/>
  <c r="AB26" i="1" s="1"/>
  <c r="AC26" i="1"/>
  <c r="AD26" i="1" s="1"/>
  <c r="AA36" i="1"/>
  <c r="AB36" i="1" s="1"/>
  <c r="AC36" i="1"/>
  <c r="AD36" i="1" s="1"/>
  <c r="AA18" i="1"/>
  <c r="AB18" i="1" s="1"/>
  <c r="AC18" i="1"/>
  <c r="AD18" i="1" s="1"/>
  <c r="AA33" i="1"/>
  <c r="AB33" i="1" s="1"/>
  <c r="AC33" i="1"/>
  <c r="AD33" i="1" s="1"/>
  <c r="AA30" i="1"/>
  <c r="AB30" i="1" s="1"/>
  <c r="AC30" i="1"/>
  <c r="AD30" i="1" s="1"/>
  <c r="AA35" i="1"/>
  <c r="AB35" i="1" s="1"/>
  <c r="AC35" i="1"/>
  <c r="AD35" i="1" s="1"/>
  <c r="AA13" i="1"/>
  <c r="AB13" i="1" s="1"/>
  <c r="AC13" i="1"/>
  <c r="AD13" i="1" s="1"/>
  <c r="AA14" i="1"/>
  <c r="AB14" i="1" s="1"/>
  <c r="AC14" i="1"/>
  <c r="AD14" i="1" s="1"/>
  <c r="AA23" i="1"/>
  <c r="AB23" i="1" s="1"/>
  <c r="AC23" i="1"/>
  <c r="AD23" i="1" s="1"/>
  <c r="AA21" i="1"/>
  <c r="AB21" i="1" s="1"/>
  <c r="AC21" i="1"/>
  <c r="AD21" i="1" s="1"/>
  <c r="AA38" i="1"/>
  <c r="AB38" i="1" s="1"/>
  <c r="AC38" i="1"/>
  <c r="AD38" i="1" s="1"/>
  <c r="AA22" i="1"/>
  <c r="AB22" i="1" s="1"/>
  <c r="AC22" i="1"/>
  <c r="AD22" i="1" s="1"/>
  <c r="AA9" i="1"/>
  <c r="AB9" i="1" s="1"/>
  <c r="AC9" i="1"/>
  <c r="AD9" i="1" s="1"/>
  <c r="AA31" i="1"/>
  <c r="AB31" i="1" s="1"/>
  <c r="AC31" i="1"/>
  <c r="AD31" i="1" s="1"/>
  <c r="AA17" i="1"/>
  <c r="AB17" i="1" s="1"/>
  <c r="AC17" i="1"/>
  <c r="AD17" i="1" s="1"/>
  <c r="AA16" i="1"/>
  <c r="AB16" i="1" s="1"/>
  <c r="AC16" i="1"/>
  <c r="AD16" i="1" s="1"/>
  <c r="AA27" i="1"/>
  <c r="AB27" i="1" s="1"/>
  <c r="AC27" i="1"/>
  <c r="AD27" i="1" s="1"/>
  <c r="AA28" i="1"/>
  <c r="AB28" i="1" s="1"/>
  <c r="AC28" i="1"/>
  <c r="AD28" i="1" s="1"/>
  <c r="AA32" i="1"/>
  <c r="AB32" i="1" s="1"/>
  <c r="AC32" i="1"/>
  <c r="AD32" i="1" s="1"/>
  <c r="AA25" i="1"/>
  <c r="AB25" i="1" s="1"/>
  <c r="AC25" i="1"/>
  <c r="AD25" i="1" s="1"/>
  <c r="AC15" i="1"/>
  <c r="AD15" i="1" s="1"/>
  <c r="AA15" i="1"/>
  <c r="AB15" i="1" s="1"/>
  <c r="W8" i="1"/>
  <c r="X8" i="1" s="1"/>
  <c r="Y8" i="1"/>
  <c r="Z8" i="1" s="1"/>
  <c r="W12" i="1"/>
  <c r="X12" i="1" s="1"/>
  <c r="Y12" i="1"/>
  <c r="Z12" i="1" s="1"/>
  <c r="W24" i="1"/>
  <c r="X24" i="1" s="1"/>
  <c r="Y24" i="1"/>
  <c r="Z24" i="1" s="1"/>
  <c r="W26" i="1"/>
  <c r="X26" i="1" s="1"/>
  <c r="Y26" i="1"/>
  <c r="Z26" i="1" s="1"/>
  <c r="W36" i="1"/>
  <c r="X36" i="1" s="1"/>
  <c r="Y36" i="1"/>
  <c r="Z36" i="1" s="1"/>
  <c r="W18" i="1"/>
  <c r="X18" i="1" s="1"/>
  <c r="Y18" i="1"/>
  <c r="Z18" i="1" s="1"/>
  <c r="W33" i="1"/>
  <c r="X33" i="1" s="1"/>
  <c r="Y33" i="1"/>
  <c r="Z33" i="1" s="1"/>
  <c r="W30" i="1"/>
  <c r="X30" i="1" s="1"/>
  <c r="Y30" i="1"/>
  <c r="Z30" i="1" s="1"/>
  <c r="W35" i="1"/>
  <c r="X35" i="1" s="1"/>
  <c r="Y35" i="1"/>
  <c r="Z35" i="1" s="1"/>
  <c r="W13" i="1"/>
  <c r="X13" i="1" s="1"/>
  <c r="Y13" i="1"/>
  <c r="Z13" i="1" s="1"/>
  <c r="W14" i="1"/>
  <c r="X14" i="1" s="1"/>
  <c r="Y14" i="1"/>
  <c r="Z14" i="1" s="1"/>
  <c r="W23" i="1"/>
  <c r="X23" i="1" s="1"/>
  <c r="Y23" i="1"/>
  <c r="Z23" i="1" s="1"/>
  <c r="W21" i="1"/>
  <c r="X21" i="1" s="1"/>
  <c r="Z21" i="1"/>
  <c r="W38" i="1"/>
  <c r="X38" i="1" s="1"/>
  <c r="Y38" i="1"/>
  <c r="Z38" i="1" s="1"/>
  <c r="W22" i="1"/>
  <c r="X22" i="1" s="1"/>
  <c r="Y22" i="1"/>
  <c r="Z22" i="1" s="1"/>
  <c r="W9" i="1"/>
  <c r="X9" i="1" s="1"/>
  <c r="Y9" i="1"/>
  <c r="Z9" i="1" s="1"/>
  <c r="W31" i="1"/>
  <c r="X31" i="1" s="1"/>
  <c r="Y31" i="1"/>
  <c r="Z31" i="1" s="1"/>
  <c r="W17" i="1"/>
  <c r="X17" i="1" s="1"/>
  <c r="Y17" i="1"/>
  <c r="Z17" i="1" s="1"/>
  <c r="W16" i="1"/>
  <c r="X16" i="1" s="1"/>
  <c r="Y16" i="1"/>
  <c r="Z16" i="1" s="1"/>
  <c r="W27" i="1"/>
  <c r="X27" i="1" s="1"/>
  <c r="Y27" i="1"/>
  <c r="Z27" i="1" s="1"/>
  <c r="W28" i="1"/>
  <c r="X28" i="1" s="1"/>
  <c r="Y28" i="1"/>
  <c r="Z28" i="1" s="1"/>
  <c r="W32" i="1"/>
  <c r="X32" i="1" s="1"/>
  <c r="Y32" i="1"/>
  <c r="Z32" i="1" s="1"/>
  <c r="W25" i="1"/>
  <c r="X25" i="1" s="1"/>
  <c r="Y25" i="1"/>
  <c r="Z25" i="1" s="1"/>
  <c r="Y15" i="1"/>
  <c r="Z15" i="1" s="1"/>
  <c r="W15" i="1"/>
  <c r="X15" i="1" s="1"/>
  <c r="AF34" i="1" l="1"/>
  <c r="AI34" i="1" s="1"/>
  <c r="AJ34" i="1" s="1"/>
  <c r="U8" i="1"/>
  <c r="V8" i="1" s="1"/>
  <c r="U12" i="1"/>
  <c r="V12" i="1" s="1"/>
  <c r="U24" i="1"/>
  <c r="V24" i="1" s="1"/>
  <c r="U26" i="1"/>
  <c r="V26" i="1" s="1"/>
  <c r="U36" i="1"/>
  <c r="V36" i="1" s="1"/>
  <c r="U18" i="1"/>
  <c r="V18" i="1" s="1"/>
  <c r="U33" i="1"/>
  <c r="V33" i="1" s="1"/>
  <c r="U30" i="1"/>
  <c r="V30" i="1" s="1"/>
  <c r="U35" i="1"/>
  <c r="V35" i="1" s="1"/>
  <c r="U13" i="1"/>
  <c r="V13" i="1" s="1"/>
  <c r="U14" i="1"/>
  <c r="V14" i="1" s="1"/>
  <c r="U23" i="1"/>
  <c r="V23" i="1" s="1"/>
  <c r="V21" i="1"/>
  <c r="U38" i="1"/>
  <c r="V38" i="1" s="1"/>
  <c r="U22" i="1"/>
  <c r="V22" i="1" s="1"/>
  <c r="U9" i="1"/>
  <c r="V9" i="1" s="1"/>
  <c r="U31" i="1"/>
  <c r="V31" i="1" s="1"/>
  <c r="U17" i="1"/>
  <c r="V17" i="1" s="1"/>
  <c r="U16" i="1"/>
  <c r="V16" i="1" s="1"/>
  <c r="U27" i="1"/>
  <c r="V27" i="1" s="1"/>
  <c r="U28" i="1"/>
  <c r="V28" i="1" s="1"/>
  <c r="U32" i="1"/>
  <c r="V32" i="1" s="1"/>
  <c r="U25" i="1"/>
  <c r="V25" i="1" s="1"/>
  <c r="U15" i="1"/>
  <c r="V15" i="1" s="1"/>
  <c r="I8" i="1"/>
  <c r="I15" i="1"/>
  <c r="T15" i="1" s="1"/>
  <c r="AF15" i="1" s="1"/>
  <c r="I12" i="1"/>
  <c r="I24" i="1"/>
  <c r="I26" i="1"/>
  <c r="I36" i="1"/>
  <c r="I18" i="1"/>
  <c r="I33" i="1"/>
  <c r="I30" i="1"/>
  <c r="I35" i="1"/>
  <c r="I13" i="1"/>
  <c r="I14" i="1"/>
  <c r="I23" i="1"/>
  <c r="I21" i="1"/>
  <c r="I38" i="1"/>
  <c r="I22" i="1"/>
  <c r="I9" i="1"/>
  <c r="I31" i="1"/>
  <c r="I17" i="1"/>
  <c r="I16" i="1"/>
  <c r="I27" i="1"/>
  <c r="I28" i="1"/>
  <c r="I32" i="1"/>
  <c r="I25" i="1"/>
  <c r="AI15" i="1" l="1"/>
  <c r="AJ15" i="1" s="1"/>
  <c r="T28" i="1"/>
  <c r="AF28" i="1" s="1"/>
  <c r="T18" i="1"/>
  <c r="AF18" i="1" s="1"/>
  <c r="T31" i="1"/>
  <c r="AF31" i="1" s="1"/>
  <c r="T26" i="1"/>
  <c r="AF26" i="1" s="1"/>
  <c r="T35" i="1"/>
  <c r="AF35" i="1" s="1"/>
  <c r="T32" i="1"/>
  <c r="AF32" i="1" s="1"/>
  <c r="T23" i="1"/>
  <c r="AF23" i="1" s="1"/>
  <c r="T8" i="1"/>
  <c r="AF8" i="1" s="1"/>
  <c r="T13" i="1"/>
  <c r="AF13" i="1" s="1"/>
  <c r="T25" i="1"/>
  <c r="AF25" i="1" s="1"/>
  <c r="T21" i="1"/>
  <c r="AF21" i="1" s="1"/>
  <c r="T30" i="1"/>
  <c r="AF30" i="1" s="1"/>
  <c r="T14" i="1"/>
  <c r="AF14" i="1" s="1"/>
  <c r="T9" i="1"/>
  <c r="T22" i="1"/>
  <c r="AF22" i="1" s="1"/>
  <c r="T17" i="1"/>
  <c r="AF17" i="1" s="1"/>
  <c r="T36" i="1"/>
  <c r="AF36" i="1" s="1"/>
  <c r="T24" i="1"/>
  <c r="AF24" i="1" s="1"/>
  <c r="T12" i="1"/>
  <c r="AF12" i="1" s="1"/>
  <c r="T38" i="1"/>
  <c r="AF38" i="1" s="1"/>
  <c r="T33" i="1"/>
  <c r="AF33" i="1" s="1"/>
  <c r="T16" i="1"/>
  <c r="AF16" i="1" s="1"/>
  <c r="T27" i="1"/>
  <c r="AF27" i="1" s="1"/>
  <c r="AI25" i="1" l="1"/>
  <c r="AJ25" i="1" s="1"/>
  <c r="AI21" i="1"/>
  <c r="AJ21" i="1" s="1"/>
  <c r="AI16" i="1"/>
  <c r="AJ16" i="1" s="1"/>
  <c r="AI33" i="1"/>
  <c r="AJ33" i="1" s="1"/>
  <c r="AI36" i="1"/>
  <c r="AJ36" i="1" s="1"/>
  <c r="AI14" i="1"/>
  <c r="AJ14" i="1" s="1"/>
  <c r="AI13" i="1"/>
  <c r="AJ13" i="1" s="1"/>
  <c r="AI32" i="1"/>
  <c r="AJ32" i="1" s="1"/>
  <c r="AI18" i="1"/>
  <c r="AJ18" i="1" s="1"/>
  <c r="AI24" i="1"/>
  <c r="AJ24" i="1" s="1"/>
  <c r="AI9" i="1"/>
  <c r="AI31" i="1"/>
  <c r="AJ31" i="1" s="1"/>
  <c r="AI38" i="1"/>
  <c r="AJ38" i="1" s="1"/>
  <c r="AI17" i="1"/>
  <c r="AJ17" i="1" s="1"/>
  <c r="AI30" i="1"/>
  <c r="AJ30" i="1" s="1"/>
  <c r="AI35" i="1"/>
  <c r="AJ35" i="1" s="1"/>
  <c r="AI28" i="1"/>
  <c r="AJ28" i="1" s="1"/>
  <c r="AI27" i="1"/>
  <c r="AJ27" i="1" s="1"/>
  <c r="AI12" i="1"/>
  <c r="AJ12" i="1" s="1"/>
  <c r="AI22" i="1"/>
  <c r="AJ22" i="1" s="1"/>
  <c r="AI23" i="1"/>
  <c r="AJ23" i="1" s="1"/>
  <c r="AI26" i="1"/>
  <c r="AJ26" i="1" s="1"/>
  <c r="AJ9" i="1" l="1"/>
  <c r="AM19" i="1"/>
  <c r="AM22" i="1"/>
  <c r="AM35" i="1"/>
  <c r="AM26" i="1"/>
  <c r="AM32" i="1"/>
  <c r="AM36" i="1"/>
  <c r="AM13" i="1"/>
  <c r="AM20" i="1"/>
  <c r="AM15" i="1"/>
  <c r="AM34" i="1"/>
  <c r="AM12" i="1"/>
  <c r="AM8" i="1"/>
  <c r="AM10" i="1"/>
  <c r="AM31" i="1"/>
  <c r="AM9" i="1"/>
  <c r="AM11" i="1"/>
  <c r="AM25" i="1"/>
  <c r="AM33" i="1"/>
  <c r="AM30" i="1"/>
  <c r="AM29" i="1"/>
  <c r="AM21" i="1"/>
  <c r="AM18" i="1"/>
  <c r="AM14" i="1"/>
  <c r="AM17" i="1"/>
  <c r="AM24" i="1"/>
  <c r="AM37" i="1"/>
  <c r="AM27" i="1"/>
  <c r="AM16" i="1"/>
  <c r="AM38" i="1"/>
  <c r="AM23" i="1"/>
  <c r="AM28" i="1"/>
</calcChain>
</file>

<file path=xl/sharedStrings.xml><?xml version="1.0" encoding="utf-8"?>
<sst xmlns="http://schemas.openxmlformats.org/spreadsheetml/2006/main" count="77" uniqueCount="47">
  <si>
    <t>Avezaath J.v.</t>
  </si>
  <si>
    <t>Bolder Harry</t>
  </si>
  <si>
    <t>Dierckx  F.</t>
  </si>
  <si>
    <t xml:space="preserve">Dirks W. </t>
  </si>
  <si>
    <t>Donkers Jos</t>
  </si>
  <si>
    <t>Dooren J. v.</t>
  </si>
  <si>
    <t>Gorissen H.</t>
  </si>
  <si>
    <t>Greef P. de</t>
  </si>
  <si>
    <t>Hoeks A.</t>
  </si>
  <si>
    <t>Hoogervorst  D.</t>
  </si>
  <si>
    <t>Kasteren J.v.</t>
  </si>
  <si>
    <t>Loo v.d. C.</t>
  </si>
  <si>
    <t>Luining . Jack</t>
  </si>
  <si>
    <t>Renders A.</t>
  </si>
  <si>
    <t>Riel v. Tiny</t>
  </si>
  <si>
    <t>Sanders J.</t>
  </si>
  <si>
    <t>Vaan  H.de</t>
  </si>
  <si>
    <t>Verschure K.</t>
  </si>
  <si>
    <t>Vroomen Jan</t>
  </si>
  <si>
    <t>Berentsen. G</t>
  </si>
  <si>
    <t>Deijck.J v</t>
  </si>
  <si>
    <t>Kouwenberg T</t>
  </si>
  <si>
    <t>Mol P.v</t>
  </si>
  <si>
    <t>Soetens Jan</t>
  </si>
  <si>
    <t>Sweegers Jos</t>
  </si>
  <si>
    <t>aanw</t>
  </si>
  <si>
    <t>afw</t>
  </si>
  <si>
    <t>te maken Carab</t>
  </si>
  <si>
    <t>15 beurten</t>
  </si>
  <si>
    <t>%</t>
  </si>
  <si>
    <t>Aantal beurten</t>
  </si>
  <si>
    <t>te maken carab</t>
  </si>
  <si>
    <t xml:space="preserve">gemaakte </t>
  </si>
  <si>
    <t>caramboles</t>
  </si>
  <si>
    <t xml:space="preserve"> 20 beurten</t>
  </si>
  <si>
    <t>H Smits</t>
  </si>
  <si>
    <t>Couwenberg G</t>
  </si>
  <si>
    <t>Eliëns Wim</t>
  </si>
  <si>
    <t>Bakel J-P van</t>
  </si>
  <si>
    <t>Ven T van</t>
  </si>
  <si>
    <t>Joosten Kees</t>
  </si>
  <si>
    <t>14 beurten</t>
  </si>
  <si>
    <t>13 beurten</t>
  </si>
  <si>
    <t>12 beurten</t>
  </si>
  <si>
    <t>11 beurten</t>
  </si>
  <si>
    <t>10 beurten</t>
  </si>
  <si>
    <t>Uitslag libre 14-12-2019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</si>
</sst>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400]h:mm:ss\ AM/PM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2" fontId="1" fillId="0" borderId="0" xfId="0" applyNumberFormat="1" applyFont="1"/>
    <xf numFmtId="2" fontId="2" fillId="0" borderId="0" xfId="0" applyNumberFormat="1" applyFont="1"/>
    <xf numFmtId="0" fontId="3" fillId="0" borderId="0" xfId="0" applyFont="1"/>
    <xf numFmtId="164" fontId="0" fillId="0" borderId="0" xfId="0" applyNumberFormat="1" applyFont="1"/>
    <xf numFmtId="165" fontId="0" fillId="0" borderId="0" xfId="0" applyNumberFormat="1" applyFont="1"/>
    <xf numFmtId="0" fontId="1" fillId="0" borderId="1" xfId="0" applyFont="1" applyBorder="1"/>
    <xf numFmtId="0" fontId="2" fillId="0" borderId="0" xfId="0" applyFont="1" applyFill="1" applyBorder="1"/>
    <xf numFmtId="0" fontId="0" fillId="0" borderId="1" xfId="0" applyBorder="1"/>
    <xf numFmtId="20" fontId="1" fillId="0" borderId="0" xfId="0" applyNumberFormat="1" applyFont="1"/>
    <xf numFmtId="0" fontId="4" fillId="0" borderId="0" xfId="0" applyFont="1"/>
    <xf numFmtId="0" fontId="2" fillId="0" borderId="1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R38"/>
  <sheetViews>
    <sheetView tabSelected="1" topLeftCell="A7" workbookViewId="0">
      <selection activeCell="AT29" sqref="AT29"/>
    </sheetView>
  </sheetViews>
  <sheetFormatPr defaultRowHeight="15" x14ac:dyDescent="0.25"/>
  <cols>
    <col min="1" max="1" width="9.140625" style="1"/>
    <col min="2" max="2" width="4" style="1" customWidth="1"/>
    <col min="3" max="3" width="22.28515625" style="1" customWidth="1"/>
    <col min="4" max="4" width="9.42578125" style="1" hidden="1" customWidth="1"/>
    <col min="5" max="5" width="6.7109375" style="1" hidden="1" customWidth="1"/>
    <col min="6" max="6" width="11.140625" style="3" hidden="1" customWidth="1"/>
    <col min="7" max="7" width="7.85546875" style="1" hidden="1" customWidth="1"/>
    <col min="8" max="8" width="20" style="3" hidden="1" customWidth="1"/>
    <col min="9" max="9" width="15.7109375" style="1" hidden="1" customWidth="1"/>
    <col min="10" max="12" width="20" style="3" hidden="1" customWidth="1"/>
    <col min="13" max="13" width="15.42578125" hidden="1" customWidth="1"/>
    <col min="14" max="19" width="15.7109375" style="1" hidden="1" customWidth="1"/>
    <col min="20" max="30" width="12.5703125" style="1" hidden="1" customWidth="1"/>
    <col min="31" max="31" width="14.7109375" style="1" hidden="1" customWidth="1"/>
    <col min="32" max="32" width="15.7109375" style="1" hidden="1" customWidth="1"/>
    <col min="33" max="33" width="16.28515625" style="1" hidden="1" customWidth="1"/>
    <col min="34" max="34" width="9.140625" style="1" hidden="1" customWidth="1"/>
    <col min="35" max="35" width="10.7109375" style="8" hidden="1" customWidth="1"/>
    <col min="36" max="36" width="10.7109375" style="8" customWidth="1"/>
    <col min="37" max="37" width="9.140625" style="1"/>
    <col min="38" max="38" width="9.140625" style="1" hidden="1" customWidth="1"/>
    <col min="39" max="39" width="0" style="1" hidden="1" customWidth="1"/>
    <col min="40" max="43" width="9.140625" style="1"/>
    <col min="44" max="44" width="11.28515625" style="1" customWidth="1"/>
    <col min="45" max="45" width="9.42578125" style="1" bestFit="1" customWidth="1"/>
    <col min="46" max="16384" width="9.140625" style="1"/>
  </cols>
  <sheetData>
    <row r="2" spans="2:39" x14ac:dyDescent="0.25">
      <c r="H2" s="7" t="s">
        <v>34</v>
      </c>
      <c r="J2" s="7" t="s">
        <v>45</v>
      </c>
      <c r="K2" s="7"/>
      <c r="L2" s="7" t="s">
        <v>44</v>
      </c>
      <c r="N2" s="6" t="s">
        <v>43</v>
      </c>
      <c r="P2" s="6" t="s">
        <v>42</v>
      </c>
      <c r="R2" s="6" t="s">
        <v>41</v>
      </c>
      <c r="T2" s="6" t="s">
        <v>28</v>
      </c>
      <c r="U2" s="6"/>
      <c r="V2" s="6">
        <v>16</v>
      </c>
      <c r="W2" s="6"/>
      <c r="X2" s="6">
        <v>17</v>
      </c>
      <c r="Y2" s="6"/>
      <c r="Z2" s="6">
        <v>18</v>
      </c>
      <c r="AA2" s="6"/>
      <c r="AB2" s="6"/>
      <c r="AC2" s="6"/>
      <c r="AD2" s="6"/>
      <c r="AE2" s="6" t="s">
        <v>30</v>
      </c>
      <c r="AF2" s="6" t="s">
        <v>31</v>
      </c>
      <c r="AG2" s="6" t="s">
        <v>32</v>
      </c>
    </row>
    <row r="3" spans="2:39" x14ac:dyDescent="0.25">
      <c r="AG3" s="6" t="s">
        <v>33</v>
      </c>
    </row>
    <row r="4" spans="2:39" x14ac:dyDescent="0.25">
      <c r="AG4" s="6"/>
    </row>
    <row r="5" spans="2:39" ht="19.5" customHeight="1" x14ac:dyDescent="0.35">
      <c r="C5" s="17" t="s">
        <v>46</v>
      </c>
      <c r="AG5" s="6"/>
    </row>
    <row r="6" spans="2:39" ht="19.5" customHeight="1" x14ac:dyDescent="0.25">
      <c r="C6" s="6"/>
      <c r="AG6" s="6"/>
    </row>
    <row r="7" spans="2:39" ht="19.899999999999999" customHeight="1" x14ac:dyDescent="0.3">
      <c r="C7" s="4"/>
      <c r="D7" s="4"/>
      <c r="E7" s="4"/>
      <c r="F7" s="5" t="s">
        <v>25</v>
      </c>
      <c r="G7" s="4" t="s">
        <v>26</v>
      </c>
      <c r="H7" s="5" t="s">
        <v>27</v>
      </c>
      <c r="J7" s="5"/>
      <c r="K7" s="5"/>
      <c r="L7" s="5"/>
    </row>
    <row r="8" spans="2:39" ht="19.899999999999999" customHeight="1" x14ac:dyDescent="0.35">
      <c r="B8" s="4">
        <v>1</v>
      </c>
      <c r="C8" s="14" t="s">
        <v>40</v>
      </c>
      <c r="D8" s="18"/>
      <c r="E8" s="18"/>
      <c r="F8" s="18"/>
      <c r="G8" s="18"/>
      <c r="H8" s="5">
        <v>26</v>
      </c>
      <c r="I8" s="4">
        <f t="shared" ref="I8:I38" si="0">H8*0.75</f>
        <v>19.5</v>
      </c>
      <c r="J8" s="5">
        <f t="shared" ref="J8:J38" si="1">ROUNDUP(K8,0)</f>
        <v>13</v>
      </c>
      <c r="K8" s="5">
        <f t="shared" ref="K8:K38" si="2">H8*0.5</f>
        <v>13</v>
      </c>
      <c r="L8" s="5">
        <f t="shared" ref="L8:L38" si="3">ROUNDUP(M8,0)</f>
        <v>15</v>
      </c>
      <c r="M8" s="4">
        <f t="shared" ref="M8:M38" si="4">H8*0.55</f>
        <v>14.3</v>
      </c>
      <c r="N8" s="4">
        <f t="shared" ref="N8:N38" si="5">ROUNDUP(O8,0)</f>
        <v>16</v>
      </c>
      <c r="O8" s="4">
        <f t="shared" ref="O8:O38" si="6">H8*0.6</f>
        <v>15.6</v>
      </c>
      <c r="P8" s="4">
        <f t="shared" ref="P8:P38" si="7">ROUNDUP(Q8,0)</f>
        <v>17</v>
      </c>
      <c r="Q8" s="4">
        <f t="shared" ref="Q8:Q38" si="8">H8*0.65</f>
        <v>16.900000000000002</v>
      </c>
      <c r="R8" s="4">
        <f t="shared" ref="R8:R38" si="9">ROUNDUP(S8,0)</f>
        <v>19</v>
      </c>
      <c r="S8" s="4">
        <f t="shared" ref="S8:S38" si="10">H8*0.7</f>
        <v>18.2</v>
      </c>
      <c r="T8" s="4">
        <f t="shared" ref="T8:T38" si="11">ROUNDUP(I8,0)</f>
        <v>20</v>
      </c>
      <c r="U8" s="4">
        <f t="shared" ref="U8:U38" si="12">H8*0.8</f>
        <v>20.8</v>
      </c>
      <c r="V8" s="4">
        <f t="shared" ref="V8:V38" si="13">ROUNDUP(U8,0)</f>
        <v>21</v>
      </c>
      <c r="W8" s="4">
        <f t="shared" ref="W8:W38" si="14">H8*0.85</f>
        <v>22.099999999999998</v>
      </c>
      <c r="X8" s="4">
        <f t="shared" ref="X8:X38" si="15">ROUNDUP(W8,0)</f>
        <v>23</v>
      </c>
      <c r="Y8" s="4">
        <f t="shared" ref="Y8:Y38" si="16">H8*0.9</f>
        <v>23.400000000000002</v>
      </c>
      <c r="Z8" s="4">
        <f t="shared" ref="Z8:Z38" si="17">ROUNDUP(Y8,0)</f>
        <v>24</v>
      </c>
      <c r="AA8" s="4">
        <f t="shared" ref="AA8:AA38" si="18">H8*0.95</f>
        <v>24.7</v>
      </c>
      <c r="AB8" s="4">
        <f t="shared" ref="AB8:AB38" si="19">ROUNDUP(AA8,0)</f>
        <v>25</v>
      </c>
      <c r="AC8" s="4">
        <f t="shared" ref="AC8:AC38" si="20">H8*0.99</f>
        <v>25.74</v>
      </c>
      <c r="AD8" s="4">
        <f t="shared" ref="AD8:AD38" si="21">ROUNDUP(AC8,0)</f>
        <v>26</v>
      </c>
      <c r="AE8" s="4">
        <v>10</v>
      </c>
      <c r="AF8" s="4">
        <f t="shared" ref="AF8:AF20" si="22">IF(AE8=20,AD8,IF(AE8=19,AB8,IF(AE8=18,Z8,IF(AE8=17,X8,IF(AE8=16,V8,IF(AE8=15,T8,IF(AE8=14,R8,IF(AE8=13,P8,IF(AE8=12,N8,IF(AE8=10,J8,IF(AE8=11,L8,)))))))))))</f>
        <v>13</v>
      </c>
      <c r="AG8" s="4">
        <v>26</v>
      </c>
      <c r="AH8" s="4"/>
      <c r="AI8" s="9">
        <v>222.22</v>
      </c>
      <c r="AJ8" s="9">
        <f t="shared" ref="AJ8:AJ38" si="23">AI8-100</f>
        <v>122.22</v>
      </c>
      <c r="AK8" s="10" t="s">
        <v>29</v>
      </c>
      <c r="AM8" s="1">
        <f t="shared" ref="AM8:AM38" si="24">RANK(AI8,$AI$8:$AI$38,0)</f>
        <v>1</v>
      </c>
    </row>
    <row r="9" spans="2:39" ht="19.899999999999999" customHeight="1" x14ac:dyDescent="0.35">
      <c r="B9" s="4">
        <f t="shared" ref="B9:B38" si="25">B8+1</f>
        <v>2</v>
      </c>
      <c r="C9" s="2" t="s">
        <v>8</v>
      </c>
      <c r="D9" s="18"/>
      <c r="E9" s="18"/>
      <c r="F9" s="18"/>
      <c r="G9" s="18"/>
      <c r="H9" s="5">
        <v>43</v>
      </c>
      <c r="I9" s="4">
        <f t="shared" si="0"/>
        <v>32.25</v>
      </c>
      <c r="J9" s="5">
        <f t="shared" si="1"/>
        <v>22</v>
      </c>
      <c r="K9" s="5">
        <f t="shared" si="2"/>
        <v>21.5</v>
      </c>
      <c r="L9" s="5">
        <f t="shared" si="3"/>
        <v>24</v>
      </c>
      <c r="M9" s="4">
        <f t="shared" si="4"/>
        <v>23.650000000000002</v>
      </c>
      <c r="N9" s="4">
        <f t="shared" si="5"/>
        <v>26</v>
      </c>
      <c r="O9" s="4">
        <f t="shared" si="6"/>
        <v>25.8</v>
      </c>
      <c r="P9" s="4">
        <f t="shared" si="7"/>
        <v>28</v>
      </c>
      <c r="Q9" s="4">
        <f t="shared" si="8"/>
        <v>27.95</v>
      </c>
      <c r="R9" s="4">
        <f t="shared" si="9"/>
        <v>31</v>
      </c>
      <c r="S9" s="4">
        <f t="shared" si="10"/>
        <v>30.099999999999998</v>
      </c>
      <c r="T9" s="4">
        <f t="shared" si="11"/>
        <v>33</v>
      </c>
      <c r="U9" s="4">
        <f t="shared" si="12"/>
        <v>34.4</v>
      </c>
      <c r="V9" s="4">
        <f t="shared" si="13"/>
        <v>35</v>
      </c>
      <c r="W9" s="4">
        <f t="shared" si="14"/>
        <v>36.549999999999997</v>
      </c>
      <c r="X9" s="4">
        <f t="shared" si="15"/>
        <v>37</v>
      </c>
      <c r="Y9" s="4">
        <f t="shared" si="16"/>
        <v>38.700000000000003</v>
      </c>
      <c r="Z9" s="4">
        <f t="shared" si="17"/>
        <v>39</v>
      </c>
      <c r="AA9" s="4">
        <f t="shared" si="18"/>
        <v>40.85</v>
      </c>
      <c r="AB9" s="4">
        <f t="shared" si="19"/>
        <v>41</v>
      </c>
      <c r="AC9" s="4">
        <f t="shared" si="20"/>
        <v>42.57</v>
      </c>
      <c r="AD9" s="4">
        <f t="shared" si="21"/>
        <v>43</v>
      </c>
      <c r="AE9" s="4">
        <v>10</v>
      </c>
      <c r="AF9" s="4">
        <f t="shared" si="22"/>
        <v>22</v>
      </c>
      <c r="AG9" s="4">
        <v>48</v>
      </c>
      <c r="AH9" s="4"/>
      <c r="AI9" s="9">
        <f t="shared" ref="AI9:AI38" si="26">AG9/AF9*100</f>
        <v>218.18181818181816</v>
      </c>
      <c r="AJ9" s="9">
        <f t="shared" si="23"/>
        <v>118.18181818181816</v>
      </c>
      <c r="AK9" s="10" t="s">
        <v>29</v>
      </c>
      <c r="AM9" s="1">
        <f t="shared" si="24"/>
        <v>2</v>
      </c>
    </row>
    <row r="10" spans="2:39" ht="19.899999999999999" customHeight="1" x14ac:dyDescent="0.35">
      <c r="B10" s="4">
        <f t="shared" si="25"/>
        <v>3</v>
      </c>
      <c r="C10" s="2" t="s">
        <v>35</v>
      </c>
      <c r="D10" s="18"/>
      <c r="E10" s="18"/>
      <c r="F10" s="18"/>
      <c r="G10" s="18"/>
      <c r="H10" s="5">
        <v>28</v>
      </c>
      <c r="I10" s="4">
        <f t="shared" si="0"/>
        <v>21</v>
      </c>
      <c r="J10" s="5">
        <f t="shared" si="1"/>
        <v>14</v>
      </c>
      <c r="K10" s="5">
        <f t="shared" si="2"/>
        <v>14</v>
      </c>
      <c r="L10" s="5">
        <f t="shared" si="3"/>
        <v>16</v>
      </c>
      <c r="M10" s="4">
        <f t="shared" si="4"/>
        <v>15.400000000000002</v>
      </c>
      <c r="N10" s="4">
        <f t="shared" si="5"/>
        <v>17</v>
      </c>
      <c r="O10" s="4">
        <f t="shared" si="6"/>
        <v>16.8</v>
      </c>
      <c r="P10" s="4">
        <f t="shared" si="7"/>
        <v>19</v>
      </c>
      <c r="Q10" s="4">
        <f t="shared" si="8"/>
        <v>18.2</v>
      </c>
      <c r="R10" s="4">
        <f t="shared" si="9"/>
        <v>20</v>
      </c>
      <c r="S10" s="4">
        <f t="shared" si="10"/>
        <v>19.599999999999998</v>
      </c>
      <c r="T10" s="4">
        <f t="shared" si="11"/>
        <v>21</v>
      </c>
      <c r="U10" s="4">
        <f t="shared" si="12"/>
        <v>22.400000000000002</v>
      </c>
      <c r="V10" s="4">
        <f t="shared" si="13"/>
        <v>23</v>
      </c>
      <c r="W10" s="4">
        <f t="shared" si="14"/>
        <v>23.8</v>
      </c>
      <c r="X10" s="4">
        <f t="shared" si="15"/>
        <v>24</v>
      </c>
      <c r="Y10" s="4">
        <f t="shared" si="16"/>
        <v>25.2</v>
      </c>
      <c r="Z10" s="4">
        <f t="shared" si="17"/>
        <v>26</v>
      </c>
      <c r="AA10" s="4">
        <f t="shared" si="18"/>
        <v>26.599999999999998</v>
      </c>
      <c r="AB10" s="4">
        <f t="shared" si="19"/>
        <v>27</v>
      </c>
      <c r="AC10" s="4">
        <f t="shared" si="20"/>
        <v>27.72</v>
      </c>
      <c r="AD10" s="4">
        <f t="shared" si="21"/>
        <v>28</v>
      </c>
      <c r="AE10" s="4">
        <v>11</v>
      </c>
      <c r="AF10" s="4">
        <f t="shared" si="22"/>
        <v>16</v>
      </c>
      <c r="AG10" s="4">
        <v>32</v>
      </c>
      <c r="AH10" s="4"/>
      <c r="AI10" s="9">
        <f t="shared" si="26"/>
        <v>200</v>
      </c>
      <c r="AJ10" s="9">
        <f t="shared" si="23"/>
        <v>100</v>
      </c>
      <c r="AK10" s="10" t="s">
        <v>29</v>
      </c>
      <c r="AM10" s="1">
        <f t="shared" si="24"/>
        <v>3</v>
      </c>
    </row>
    <row r="11" spans="2:39" ht="19.899999999999999" customHeight="1" x14ac:dyDescent="0.35">
      <c r="B11" s="4">
        <f t="shared" si="25"/>
        <v>4</v>
      </c>
      <c r="C11" s="2" t="s">
        <v>38</v>
      </c>
      <c r="D11" s="18"/>
      <c r="E11" s="18"/>
      <c r="F11" s="18"/>
      <c r="G11" s="18"/>
      <c r="H11" s="5">
        <v>50</v>
      </c>
      <c r="I11" s="4">
        <f t="shared" si="0"/>
        <v>37.5</v>
      </c>
      <c r="J11" s="5">
        <f t="shared" si="1"/>
        <v>25</v>
      </c>
      <c r="K11" s="5">
        <f t="shared" si="2"/>
        <v>25</v>
      </c>
      <c r="L11" s="5">
        <f t="shared" si="3"/>
        <v>28</v>
      </c>
      <c r="M11" s="4">
        <f t="shared" si="4"/>
        <v>27.500000000000004</v>
      </c>
      <c r="N11" s="4">
        <f t="shared" si="5"/>
        <v>30</v>
      </c>
      <c r="O11" s="4">
        <f t="shared" si="6"/>
        <v>30</v>
      </c>
      <c r="P11" s="4">
        <f t="shared" si="7"/>
        <v>33</v>
      </c>
      <c r="Q11" s="4">
        <f t="shared" si="8"/>
        <v>32.5</v>
      </c>
      <c r="R11" s="4">
        <f t="shared" si="9"/>
        <v>35</v>
      </c>
      <c r="S11" s="4">
        <f t="shared" si="10"/>
        <v>35</v>
      </c>
      <c r="T11" s="4">
        <f t="shared" si="11"/>
        <v>38</v>
      </c>
      <c r="U11" s="4">
        <f t="shared" si="12"/>
        <v>40</v>
      </c>
      <c r="V11" s="4">
        <f t="shared" si="13"/>
        <v>40</v>
      </c>
      <c r="W11" s="4">
        <f t="shared" si="14"/>
        <v>42.5</v>
      </c>
      <c r="X11" s="4">
        <f t="shared" si="15"/>
        <v>43</v>
      </c>
      <c r="Y11" s="4">
        <f t="shared" si="16"/>
        <v>45</v>
      </c>
      <c r="Z11" s="4">
        <f t="shared" si="17"/>
        <v>45</v>
      </c>
      <c r="AA11" s="4">
        <f t="shared" si="18"/>
        <v>47.5</v>
      </c>
      <c r="AB11" s="4">
        <f t="shared" si="19"/>
        <v>48</v>
      </c>
      <c r="AC11" s="4">
        <f t="shared" si="20"/>
        <v>49.5</v>
      </c>
      <c r="AD11" s="4">
        <f t="shared" si="21"/>
        <v>50</v>
      </c>
      <c r="AE11" s="4">
        <v>11</v>
      </c>
      <c r="AF11" s="4">
        <f t="shared" si="22"/>
        <v>28</v>
      </c>
      <c r="AG11" s="4">
        <v>50</v>
      </c>
      <c r="AH11" s="4"/>
      <c r="AI11" s="9">
        <f t="shared" si="26"/>
        <v>178.57142857142858</v>
      </c>
      <c r="AJ11" s="9">
        <f t="shared" si="23"/>
        <v>78.571428571428584</v>
      </c>
      <c r="AK11" s="10" t="s">
        <v>29</v>
      </c>
      <c r="AM11" s="1">
        <f t="shared" si="24"/>
        <v>4</v>
      </c>
    </row>
    <row r="12" spans="2:39" ht="19.899999999999999" customHeight="1" x14ac:dyDescent="0.35">
      <c r="B12" s="4">
        <f t="shared" si="25"/>
        <v>5</v>
      </c>
      <c r="C12" s="2" t="s">
        <v>2</v>
      </c>
      <c r="D12" s="18"/>
      <c r="E12" s="18"/>
      <c r="F12" s="18"/>
      <c r="G12" s="18"/>
      <c r="H12" s="5">
        <v>23</v>
      </c>
      <c r="I12" s="4">
        <f t="shared" si="0"/>
        <v>17.25</v>
      </c>
      <c r="J12" s="5">
        <f t="shared" si="1"/>
        <v>12</v>
      </c>
      <c r="K12" s="5">
        <f t="shared" si="2"/>
        <v>11.5</v>
      </c>
      <c r="L12" s="5">
        <f t="shared" si="3"/>
        <v>13</v>
      </c>
      <c r="M12" s="4">
        <f t="shared" si="4"/>
        <v>12.65</v>
      </c>
      <c r="N12" s="4">
        <f t="shared" si="5"/>
        <v>14</v>
      </c>
      <c r="O12" s="4">
        <f t="shared" si="6"/>
        <v>13.799999999999999</v>
      </c>
      <c r="P12" s="4">
        <f t="shared" si="7"/>
        <v>15</v>
      </c>
      <c r="Q12" s="4">
        <f t="shared" si="8"/>
        <v>14.950000000000001</v>
      </c>
      <c r="R12" s="4">
        <f t="shared" si="9"/>
        <v>17</v>
      </c>
      <c r="S12" s="4">
        <f t="shared" si="10"/>
        <v>16.099999999999998</v>
      </c>
      <c r="T12" s="4">
        <f t="shared" si="11"/>
        <v>18</v>
      </c>
      <c r="U12" s="4">
        <f t="shared" si="12"/>
        <v>18.400000000000002</v>
      </c>
      <c r="V12" s="4">
        <f t="shared" si="13"/>
        <v>19</v>
      </c>
      <c r="W12" s="4">
        <f t="shared" si="14"/>
        <v>19.55</v>
      </c>
      <c r="X12" s="4">
        <f t="shared" si="15"/>
        <v>20</v>
      </c>
      <c r="Y12" s="4">
        <f t="shared" si="16"/>
        <v>20.7</v>
      </c>
      <c r="Z12" s="4">
        <f t="shared" si="17"/>
        <v>21</v>
      </c>
      <c r="AA12" s="4">
        <f t="shared" si="18"/>
        <v>21.849999999999998</v>
      </c>
      <c r="AB12" s="4">
        <f t="shared" si="19"/>
        <v>22</v>
      </c>
      <c r="AC12" s="4">
        <f t="shared" si="20"/>
        <v>22.77</v>
      </c>
      <c r="AD12" s="4">
        <f t="shared" si="21"/>
        <v>23</v>
      </c>
      <c r="AE12" s="4">
        <v>11</v>
      </c>
      <c r="AF12" s="4">
        <f t="shared" si="22"/>
        <v>13</v>
      </c>
      <c r="AG12" s="4">
        <v>23</v>
      </c>
      <c r="AH12" s="4"/>
      <c r="AI12" s="9">
        <f t="shared" si="26"/>
        <v>176.92307692307691</v>
      </c>
      <c r="AJ12" s="9">
        <f t="shared" si="23"/>
        <v>76.923076923076906</v>
      </c>
      <c r="AK12" s="10" t="s">
        <v>29</v>
      </c>
      <c r="AM12" s="1">
        <f t="shared" si="24"/>
        <v>5</v>
      </c>
    </row>
    <row r="13" spans="2:39" ht="19.899999999999999" customHeight="1" x14ac:dyDescent="0.35">
      <c r="B13" s="4">
        <f t="shared" si="25"/>
        <v>6</v>
      </c>
      <c r="C13" s="2" t="s">
        <v>16</v>
      </c>
      <c r="D13" s="18"/>
      <c r="E13" s="18"/>
      <c r="F13" s="18"/>
      <c r="G13" s="18"/>
      <c r="H13" s="5">
        <v>41</v>
      </c>
      <c r="I13" s="4">
        <f t="shared" si="0"/>
        <v>30.75</v>
      </c>
      <c r="J13" s="5">
        <f t="shared" si="1"/>
        <v>21</v>
      </c>
      <c r="K13" s="5">
        <f t="shared" si="2"/>
        <v>20.5</v>
      </c>
      <c r="L13" s="5">
        <f t="shared" si="3"/>
        <v>23</v>
      </c>
      <c r="M13" s="4">
        <f t="shared" si="4"/>
        <v>22.55</v>
      </c>
      <c r="N13" s="4">
        <f t="shared" si="5"/>
        <v>25</v>
      </c>
      <c r="O13" s="4">
        <f t="shared" si="6"/>
        <v>24.599999999999998</v>
      </c>
      <c r="P13" s="4">
        <f t="shared" si="7"/>
        <v>27</v>
      </c>
      <c r="Q13" s="4">
        <f t="shared" si="8"/>
        <v>26.650000000000002</v>
      </c>
      <c r="R13" s="4">
        <f t="shared" si="9"/>
        <v>29</v>
      </c>
      <c r="S13" s="4">
        <f t="shared" si="10"/>
        <v>28.7</v>
      </c>
      <c r="T13" s="4">
        <f t="shared" si="11"/>
        <v>31</v>
      </c>
      <c r="U13" s="4">
        <f t="shared" si="12"/>
        <v>32.800000000000004</v>
      </c>
      <c r="V13" s="4">
        <f t="shared" si="13"/>
        <v>33</v>
      </c>
      <c r="W13" s="4">
        <f t="shared" si="14"/>
        <v>34.85</v>
      </c>
      <c r="X13" s="4">
        <f t="shared" si="15"/>
        <v>35</v>
      </c>
      <c r="Y13" s="4">
        <f t="shared" si="16"/>
        <v>36.9</v>
      </c>
      <c r="Z13" s="4">
        <f t="shared" si="17"/>
        <v>37</v>
      </c>
      <c r="AA13" s="4">
        <f t="shared" si="18"/>
        <v>38.949999999999996</v>
      </c>
      <c r="AB13" s="4">
        <f t="shared" si="19"/>
        <v>39</v>
      </c>
      <c r="AC13" s="4">
        <f t="shared" si="20"/>
        <v>40.589999999999996</v>
      </c>
      <c r="AD13" s="4">
        <f t="shared" si="21"/>
        <v>41</v>
      </c>
      <c r="AE13" s="4">
        <v>10</v>
      </c>
      <c r="AF13" s="4">
        <f t="shared" si="22"/>
        <v>21</v>
      </c>
      <c r="AG13" s="4">
        <v>28</v>
      </c>
      <c r="AH13" s="4"/>
      <c r="AI13" s="9">
        <f t="shared" si="26"/>
        <v>133.33333333333331</v>
      </c>
      <c r="AJ13" s="9">
        <f t="shared" si="23"/>
        <v>33.333333333333314</v>
      </c>
      <c r="AK13" s="10" t="s">
        <v>29</v>
      </c>
      <c r="AM13" s="1">
        <f t="shared" si="24"/>
        <v>6</v>
      </c>
    </row>
    <row r="14" spans="2:39" ht="19.899999999999999" customHeight="1" x14ac:dyDescent="0.35">
      <c r="B14" s="4">
        <f t="shared" si="25"/>
        <v>7</v>
      </c>
      <c r="C14" s="2" t="s">
        <v>9</v>
      </c>
      <c r="D14" s="18"/>
      <c r="E14" s="18"/>
      <c r="F14" s="18"/>
      <c r="G14" s="18"/>
      <c r="H14" s="5">
        <v>22</v>
      </c>
      <c r="I14" s="4">
        <f t="shared" si="0"/>
        <v>16.5</v>
      </c>
      <c r="J14" s="5">
        <f t="shared" si="1"/>
        <v>11</v>
      </c>
      <c r="K14" s="5">
        <f t="shared" si="2"/>
        <v>11</v>
      </c>
      <c r="L14" s="5">
        <f t="shared" si="3"/>
        <v>13</v>
      </c>
      <c r="M14" s="4">
        <f t="shared" si="4"/>
        <v>12.100000000000001</v>
      </c>
      <c r="N14" s="4">
        <f t="shared" si="5"/>
        <v>14</v>
      </c>
      <c r="O14" s="4">
        <f t="shared" si="6"/>
        <v>13.2</v>
      </c>
      <c r="P14" s="4">
        <f t="shared" si="7"/>
        <v>15</v>
      </c>
      <c r="Q14" s="4">
        <f t="shared" si="8"/>
        <v>14.3</v>
      </c>
      <c r="R14" s="4">
        <f t="shared" si="9"/>
        <v>16</v>
      </c>
      <c r="S14" s="4">
        <f t="shared" si="10"/>
        <v>15.399999999999999</v>
      </c>
      <c r="T14" s="4">
        <f t="shared" si="11"/>
        <v>17</v>
      </c>
      <c r="U14" s="4">
        <f t="shared" si="12"/>
        <v>17.600000000000001</v>
      </c>
      <c r="V14" s="4">
        <f t="shared" si="13"/>
        <v>18</v>
      </c>
      <c r="W14" s="4">
        <f t="shared" si="14"/>
        <v>18.7</v>
      </c>
      <c r="X14" s="4">
        <f t="shared" si="15"/>
        <v>19</v>
      </c>
      <c r="Y14" s="4">
        <f t="shared" si="16"/>
        <v>19.8</v>
      </c>
      <c r="Z14" s="4">
        <f t="shared" si="17"/>
        <v>20</v>
      </c>
      <c r="AA14" s="4">
        <f t="shared" si="18"/>
        <v>20.9</v>
      </c>
      <c r="AB14" s="4">
        <f t="shared" si="19"/>
        <v>21</v>
      </c>
      <c r="AC14" s="4">
        <f t="shared" si="20"/>
        <v>21.78</v>
      </c>
      <c r="AD14" s="4">
        <f t="shared" si="21"/>
        <v>22</v>
      </c>
      <c r="AE14" s="4">
        <v>17</v>
      </c>
      <c r="AF14" s="4">
        <f t="shared" si="22"/>
        <v>19</v>
      </c>
      <c r="AG14" s="4">
        <v>22</v>
      </c>
      <c r="AH14" s="4"/>
      <c r="AI14" s="9">
        <f t="shared" si="26"/>
        <v>115.78947368421053</v>
      </c>
      <c r="AJ14" s="9">
        <f t="shared" si="23"/>
        <v>15.789473684210535</v>
      </c>
      <c r="AK14" s="10" t="s">
        <v>29</v>
      </c>
      <c r="AM14" s="1">
        <f t="shared" si="24"/>
        <v>7</v>
      </c>
    </row>
    <row r="15" spans="2:39" ht="19.899999999999999" customHeight="1" x14ac:dyDescent="0.35">
      <c r="B15" s="4">
        <f t="shared" si="25"/>
        <v>8</v>
      </c>
      <c r="C15" s="2" t="s">
        <v>0</v>
      </c>
      <c r="D15" s="18"/>
      <c r="E15" s="18"/>
      <c r="F15" s="18"/>
      <c r="G15" s="18"/>
      <c r="H15" s="5">
        <v>18</v>
      </c>
      <c r="I15" s="4">
        <f t="shared" si="0"/>
        <v>13.5</v>
      </c>
      <c r="J15" s="5">
        <f t="shared" si="1"/>
        <v>9</v>
      </c>
      <c r="K15" s="5">
        <f t="shared" si="2"/>
        <v>9</v>
      </c>
      <c r="L15" s="5">
        <f t="shared" si="3"/>
        <v>10</v>
      </c>
      <c r="M15" s="4">
        <f t="shared" si="4"/>
        <v>9.9</v>
      </c>
      <c r="N15" s="4">
        <f t="shared" si="5"/>
        <v>11</v>
      </c>
      <c r="O15" s="4">
        <f t="shared" si="6"/>
        <v>10.799999999999999</v>
      </c>
      <c r="P15" s="4">
        <f t="shared" si="7"/>
        <v>12</v>
      </c>
      <c r="Q15" s="4">
        <f t="shared" si="8"/>
        <v>11.700000000000001</v>
      </c>
      <c r="R15" s="4">
        <f t="shared" si="9"/>
        <v>13</v>
      </c>
      <c r="S15" s="4">
        <f t="shared" si="10"/>
        <v>12.6</v>
      </c>
      <c r="T15" s="4">
        <f t="shared" si="11"/>
        <v>14</v>
      </c>
      <c r="U15" s="4">
        <f t="shared" si="12"/>
        <v>14.4</v>
      </c>
      <c r="V15" s="4">
        <f t="shared" si="13"/>
        <v>15</v>
      </c>
      <c r="W15" s="4">
        <f t="shared" si="14"/>
        <v>15.299999999999999</v>
      </c>
      <c r="X15" s="4">
        <f t="shared" si="15"/>
        <v>16</v>
      </c>
      <c r="Y15" s="4">
        <f t="shared" si="16"/>
        <v>16.2</v>
      </c>
      <c r="Z15" s="4">
        <f t="shared" si="17"/>
        <v>17</v>
      </c>
      <c r="AA15" s="4">
        <f t="shared" si="18"/>
        <v>17.099999999999998</v>
      </c>
      <c r="AB15" s="4">
        <f t="shared" si="19"/>
        <v>18</v>
      </c>
      <c r="AC15" s="4">
        <f t="shared" si="20"/>
        <v>17.82</v>
      </c>
      <c r="AD15" s="4">
        <f t="shared" si="21"/>
        <v>18</v>
      </c>
      <c r="AE15" s="4">
        <v>19</v>
      </c>
      <c r="AF15" s="4">
        <f t="shared" si="22"/>
        <v>18</v>
      </c>
      <c r="AG15" s="4">
        <v>20</v>
      </c>
      <c r="AH15" s="4"/>
      <c r="AI15" s="9">
        <f t="shared" si="26"/>
        <v>111.11111111111111</v>
      </c>
      <c r="AJ15" s="9">
        <f t="shared" si="23"/>
        <v>11.111111111111114</v>
      </c>
      <c r="AK15" s="10" t="s">
        <v>29</v>
      </c>
      <c r="AM15" s="1">
        <f t="shared" si="24"/>
        <v>8</v>
      </c>
    </row>
    <row r="16" spans="2:39" ht="19.899999999999999" customHeight="1" x14ac:dyDescent="0.35">
      <c r="B16" s="4">
        <f t="shared" si="25"/>
        <v>9</v>
      </c>
      <c r="C16" s="2" t="s">
        <v>15</v>
      </c>
      <c r="D16" s="18"/>
      <c r="E16" s="18"/>
      <c r="F16" s="18"/>
      <c r="G16" s="18"/>
      <c r="H16" s="5">
        <v>44</v>
      </c>
      <c r="I16" s="4">
        <f t="shared" si="0"/>
        <v>33</v>
      </c>
      <c r="J16" s="5">
        <f t="shared" si="1"/>
        <v>22</v>
      </c>
      <c r="K16" s="5">
        <f t="shared" si="2"/>
        <v>22</v>
      </c>
      <c r="L16" s="5">
        <f t="shared" si="3"/>
        <v>25</v>
      </c>
      <c r="M16" s="4">
        <f t="shared" si="4"/>
        <v>24.200000000000003</v>
      </c>
      <c r="N16" s="4">
        <f t="shared" si="5"/>
        <v>27</v>
      </c>
      <c r="O16" s="4">
        <f t="shared" si="6"/>
        <v>26.4</v>
      </c>
      <c r="P16" s="4">
        <f t="shared" si="7"/>
        <v>29</v>
      </c>
      <c r="Q16" s="4">
        <f t="shared" si="8"/>
        <v>28.6</v>
      </c>
      <c r="R16" s="4">
        <f t="shared" si="9"/>
        <v>31</v>
      </c>
      <c r="S16" s="4">
        <f t="shared" si="10"/>
        <v>30.799999999999997</v>
      </c>
      <c r="T16" s="4">
        <f t="shared" si="11"/>
        <v>33</v>
      </c>
      <c r="U16" s="4">
        <f t="shared" si="12"/>
        <v>35.200000000000003</v>
      </c>
      <c r="V16" s="4">
        <f t="shared" si="13"/>
        <v>36</v>
      </c>
      <c r="W16" s="4">
        <f t="shared" si="14"/>
        <v>37.4</v>
      </c>
      <c r="X16" s="4">
        <f t="shared" si="15"/>
        <v>38</v>
      </c>
      <c r="Y16" s="4">
        <f t="shared" si="16"/>
        <v>39.6</v>
      </c>
      <c r="Z16" s="4">
        <f t="shared" si="17"/>
        <v>40</v>
      </c>
      <c r="AA16" s="4">
        <f t="shared" si="18"/>
        <v>41.8</v>
      </c>
      <c r="AB16" s="4">
        <f t="shared" si="19"/>
        <v>42</v>
      </c>
      <c r="AC16" s="4">
        <f t="shared" si="20"/>
        <v>43.56</v>
      </c>
      <c r="AD16" s="4">
        <f t="shared" si="21"/>
        <v>44</v>
      </c>
      <c r="AE16" s="4">
        <v>18</v>
      </c>
      <c r="AF16" s="4">
        <f t="shared" si="22"/>
        <v>40</v>
      </c>
      <c r="AG16" s="4">
        <v>44</v>
      </c>
      <c r="AH16" s="4"/>
      <c r="AI16" s="9">
        <f t="shared" si="26"/>
        <v>110.00000000000001</v>
      </c>
      <c r="AJ16" s="9">
        <f t="shared" si="23"/>
        <v>10.000000000000014</v>
      </c>
      <c r="AK16" s="10" t="s">
        <v>29</v>
      </c>
      <c r="AM16" s="1">
        <f t="shared" si="24"/>
        <v>9</v>
      </c>
    </row>
    <row r="17" spans="2:44" ht="19.899999999999999" customHeight="1" x14ac:dyDescent="0.35">
      <c r="B17" s="4">
        <f t="shared" si="25"/>
        <v>10</v>
      </c>
      <c r="C17" s="2" t="s">
        <v>4</v>
      </c>
      <c r="D17" s="18"/>
      <c r="E17" s="18"/>
      <c r="F17" s="18"/>
      <c r="G17" s="18"/>
      <c r="H17" s="5">
        <v>23</v>
      </c>
      <c r="I17" s="4">
        <f t="shared" si="0"/>
        <v>17.25</v>
      </c>
      <c r="J17" s="5">
        <f t="shared" si="1"/>
        <v>12</v>
      </c>
      <c r="K17" s="5">
        <f t="shared" si="2"/>
        <v>11.5</v>
      </c>
      <c r="L17" s="5">
        <f t="shared" si="3"/>
        <v>13</v>
      </c>
      <c r="M17" s="4">
        <f t="shared" si="4"/>
        <v>12.65</v>
      </c>
      <c r="N17" s="4">
        <f t="shared" si="5"/>
        <v>14</v>
      </c>
      <c r="O17" s="4">
        <f t="shared" si="6"/>
        <v>13.799999999999999</v>
      </c>
      <c r="P17" s="4">
        <f t="shared" si="7"/>
        <v>15</v>
      </c>
      <c r="Q17" s="4">
        <f t="shared" si="8"/>
        <v>14.950000000000001</v>
      </c>
      <c r="R17" s="4">
        <f t="shared" si="9"/>
        <v>17</v>
      </c>
      <c r="S17" s="4">
        <f t="shared" si="10"/>
        <v>16.099999999999998</v>
      </c>
      <c r="T17" s="4">
        <f t="shared" si="11"/>
        <v>18</v>
      </c>
      <c r="U17" s="4">
        <f t="shared" si="12"/>
        <v>18.400000000000002</v>
      </c>
      <c r="V17" s="4">
        <f t="shared" si="13"/>
        <v>19</v>
      </c>
      <c r="W17" s="4">
        <f t="shared" si="14"/>
        <v>19.55</v>
      </c>
      <c r="X17" s="4">
        <f t="shared" si="15"/>
        <v>20</v>
      </c>
      <c r="Y17" s="4">
        <f t="shared" si="16"/>
        <v>20.7</v>
      </c>
      <c r="Z17" s="4">
        <f t="shared" si="17"/>
        <v>21</v>
      </c>
      <c r="AA17" s="4">
        <f t="shared" si="18"/>
        <v>21.849999999999998</v>
      </c>
      <c r="AB17" s="4">
        <f t="shared" si="19"/>
        <v>22</v>
      </c>
      <c r="AC17" s="4">
        <f t="shared" si="20"/>
        <v>22.77</v>
      </c>
      <c r="AD17" s="4">
        <f t="shared" si="21"/>
        <v>23</v>
      </c>
      <c r="AE17" s="4">
        <v>19</v>
      </c>
      <c r="AF17" s="4">
        <f t="shared" si="22"/>
        <v>22</v>
      </c>
      <c r="AG17" s="4">
        <v>23</v>
      </c>
      <c r="AH17" s="4"/>
      <c r="AI17" s="9">
        <f t="shared" si="26"/>
        <v>104.54545454545455</v>
      </c>
      <c r="AJ17" s="9">
        <f t="shared" si="23"/>
        <v>4.5454545454545467</v>
      </c>
      <c r="AK17" s="10" t="s">
        <v>29</v>
      </c>
      <c r="AM17" s="1">
        <f t="shared" si="24"/>
        <v>10</v>
      </c>
      <c r="AP17" s="16"/>
    </row>
    <row r="18" spans="2:44" ht="19.899999999999999" customHeight="1" x14ac:dyDescent="0.35">
      <c r="B18" s="4">
        <f t="shared" si="25"/>
        <v>11</v>
      </c>
      <c r="C18" s="2" t="s">
        <v>7</v>
      </c>
      <c r="D18" s="18"/>
      <c r="E18" s="18"/>
      <c r="F18" s="18"/>
      <c r="G18" s="18"/>
      <c r="H18" s="5">
        <v>18</v>
      </c>
      <c r="I18" s="4">
        <f t="shared" si="0"/>
        <v>13.5</v>
      </c>
      <c r="J18" s="5">
        <f t="shared" si="1"/>
        <v>9</v>
      </c>
      <c r="K18" s="5">
        <f t="shared" si="2"/>
        <v>9</v>
      </c>
      <c r="L18" s="5">
        <f t="shared" si="3"/>
        <v>10</v>
      </c>
      <c r="M18" s="4">
        <f t="shared" si="4"/>
        <v>9.9</v>
      </c>
      <c r="N18" s="4">
        <f t="shared" si="5"/>
        <v>11</v>
      </c>
      <c r="O18" s="4">
        <f t="shared" si="6"/>
        <v>10.799999999999999</v>
      </c>
      <c r="P18" s="4">
        <f t="shared" si="7"/>
        <v>12</v>
      </c>
      <c r="Q18" s="4">
        <f t="shared" si="8"/>
        <v>11.700000000000001</v>
      </c>
      <c r="R18" s="4">
        <f t="shared" si="9"/>
        <v>13</v>
      </c>
      <c r="S18" s="4">
        <f t="shared" si="10"/>
        <v>12.6</v>
      </c>
      <c r="T18" s="4">
        <f t="shared" si="11"/>
        <v>14</v>
      </c>
      <c r="U18" s="4">
        <f t="shared" si="12"/>
        <v>14.4</v>
      </c>
      <c r="V18" s="4">
        <f t="shared" si="13"/>
        <v>15</v>
      </c>
      <c r="W18" s="4">
        <f t="shared" si="14"/>
        <v>15.299999999999999</v>
      </c>
      <c r="X18" s="4">
        <f t="shared" si="15"/>
        <v>16</v>
      </c>
      <c r="Y18" s="4">
        <f t="shared" si="16"/>
        <v>16.2</v>
      </c>
      <c r="Z18" s="4">
        <f t="shared" si="17"/>
        <v>17</v>
      </c>
      <c r="AA18" s="4">
        <f t="shared" si="18"/>
        <v>17.099999999999998</v>
      </c>
      <c r="AB18" s="4">
        <f t="shared" si="19"/>
        <v>18</v>
      </c>
      <c r="AC18" s="4">
        <f t="shared" si="20"/>
        <v>17.82</v>
      </c>
      <c r="AD18" s="4">
        <f t="shared" si="21"/>
        <v>18</v>
      </c>
      <c r="AE18" s="4">
        <v>19</v>
      </c>
      <c r="AF18" s="4">
        <f t="shared" si="22"/>
        <v>18</v>
      </c>
      <c r="AG18" s="4">
        <v>18</v>
      </c>
      <c r="AH18" s="4"/>
      <c r="AI18" s="9">
        <f t="shared" si="26"/>
        <v>100</v>
      </c>
      <c r="AJ18" s="9">
        <f t="shared" si="23"/>
        <v>0</v>
      </c>
      <c r="AK18" s="10" t="s">
        <v>29</v>
      </c>
      <c r="AM18" s="1">
        <f t="shared" si="24"/>
        <v>11</v>
      </c>
      <c r="AO18" s="6"/>
      <c r="AR18" s="12"/>
    </row>
    <row r="19" spans="2:44" ht="19.899999999999999" hidden="1" customHeight="1" x14ac:dyDescent="0.35">
      <c r="B19" s="4">
        <f t="shared" si="25"/>
        <v>12</v>
      </c>
      <c r="C19" s="14" t="s">
        <v>36</v>
      </c>
      <c r="D19" s="18"/>
      <c r="E19" s="18"/>
      <c r="F19" s="18"/>
      <c r="G19" s="18"/>
      <c r="H19" s="5">
        <v>28</v>
      </c>
      <c r="I19" s="4">
        <f t="shared" si="0"/>
        <v>21</v>
      </c>
      <c r="J19" s="5">
        <f t="shared" si="1"/>
        <v>14</v>
      </c>
      <c r="K19" s="5">
        <f t="shared" si="2"/>
        <v>14</v>
      </c>
      <c r="L19" s="5">
        <f t="shared" si="3"/>
        <v>16</v>
      </c>
      <c r="M19" s="4">
        <f t="shared" si="4"/>
        <v>15.400000000000002</v>
      </c>
      <c r="N19" s="4">
        <f t="shared" si="5"/>
        <v>17</v>
      </c>
      <c r="O19" s="4">
        <f t="shared" si="6"/>
        <v>16.8</v>
      </c>
      <c r="P19" s="4">
        <f t="shared" si="7"/>
        <v>19</v>
      </c>
      <c r="Q19" s="4">
        <f t="shared" si="8"/>
        <v>18.2</v>
      </c>
      <c r="R19" s="4">
        <f t="shared" si="9"/>
        <v>20</v>
      </c>
      <c r="S19" s="4">
        <f t="shared" si="10"/>
        <v>19.599999999999998</v>
      </c>
      <c r="T19" s="4">
        <f t="shared" si="11"/>
        <v>21</v>
      </c>
      <c r="U19" s="4">
        <f t="shared" si="12"/>
        <v>22.400000000000002</v>
      </c>
      <c r="V19" s="4">
        <f t="shared" si="13"/>
        <v>23</v>
      </c>
      <c r="W19" s="4">
        <f t="shared" si="14"/>
        <v>23.8</v>
      </c>
      <c r="X19" s="4">
        <f t="shared" si="15"/>
        <v>24</v>
      </c>
      <c r="Y19" s="4">
        <f t="shared" si="16"/>
        <v>25.2</v>
      </c>
      <c r="Z19" s="4">
        <f t="shared" si="17"/>
        <v>26</v>
      </c>
      <c r="AA19" s="4">
        <f t="shared" si="18"/>
        <v>26.599999999999998</v>
      </c>
      <c r="AB19" s="4">
        <f t="shared" si="19"/>
        <v>27</v>
      </c>
      <c r="AC19" s="4">
        <f t="shared" si="20"/>
        <v>27.72</v>
      </c>
      <c r="AD19" s="4">
        <f t="shared" si="21"/>
        <v>28</v>
      </c>
      <c r="AE19" s="4">
        <v>20</v>
      </c>
      <c r="AF19" s="4">
        <f t="shared" si="22"/>
        <v>28</v>
      </c>
      <c r="AG19" s="4">
        <v>1</v>
      </c>
      <c r="AH19" s="4"/>
      <c r="AI19" s="9">
        <f t="shared" si="26"/>
        <v>3.5714285714285712</v>
      </c>
      <c r="AJ19" s="9">
        <f t="shared" si="23"/>
        <v>-96.428571428571431</v>
      </c>
      <c r="AK19" s="10" t="s">
        <v>29</v>
      </c>
      <c r="AM19" s="1">
        <f t="shared" si="24"/>
        <v>31</v>
      </c>
      <c r="AO19" s="6"/>
      <c r="AR19" s="11"/>
    </row>
    <row r="20" spans="2:44" ht="23.25" x14ac:dyDescent="0.35">
      <c r="B20" s="4">
        <f>B19+1</f>
        <v>13</v>
      </c>
      <c r="C20" s="14" t="s">
        <v>37</v>
      </c>
      <c r="D20" s="18"/>
      <c r="E20" s="18"/>
      <c r="F20" s="18"/>
      <c r="G20" s="18"/>
      <c r="H20" s="5">
        <v>49</v>
      </c>
      <c r="I20" s="4">
        <f t="shared" si="0"/>
        <v>36.75</v>
      </c>
      <c r="J20" s="5">
        <f t="shared" si="1"/>
        <v>25</v>
      </c>
      <c r="K20" s="5">
        <f t="shared" si="2"/>
        <v>24.5</v>
      </c>
      <c r="L20" s="5">
        <f t="shared" si="3"/>
        <v>27</v>
      </c>
      <c r="M20" s="4">
        <f t="shared" si="4"/>
        <v>26.950000000000003</v>
      </c>
      <c r="N20" s="4">
        <f t="shared" si="5"/>
        <v>30</v>
      </c>
      <c r="O20" s="4">
        <f t="shared" si="6"/>
        <v>29.4</v>
      </c>
      <c r="P20" s="4">
        <f t="shared" si="7"/>
        <v>32</v>
      </c>
      <c r="Q20" s="4">
        <f t="shared" si="8"/>
        <v>31.85</v>
      </c>
      <c r="R20" s="4">
        <f t="shared" si="9"/>
        <v>35</v>
      </c>
      <c r="S20" s="4">
        <f t="shared" si="10"/>
        <v>34.299999999999997</v>
      </c>
      <c r="T20" s="4">
        <f t="shared" si="11"/>
        <v>37</v>
      </c>
      <c r="U20" s="4">
        <f t="shared" si="12"/>
        <v>39.200000000000003</v>
      </c>
      <c r="V20" s="4">
        <f t="shared" si="13"/>
        <v>40</v>
      </c>
      <c r="W20" s="4">
        <f t="shared" si="14"/>
        <v>41.65</v>
      </c>
      <c r="X20" s="4">
        <f t="shared" si="15"/>
        <v>42</v>
      </c>
      <c r="Y20" s="4">
        <f t="shared" si="16"/>
        <v>44.1</v>
      </c>
      <c r="Z20" s="4">
        <f t="shared" si="17"/>
        <v>45</v>
      </c>
      <c r="AA20" s="4">
        <f t="shared" si="18"/>
        <v>46.55</v>
      </c>
      <c r="AB20" s="4">
        <f t="shared" si="19"/>
        <v>47</v>
      </c>
      <c r="AC20" s="4">
        <f t="shared" si="20"/>
        <v>48.51</v>
      </c>
      <c r="AD20" s="4">
        <f t="shared" si="21"/>
        <v>49</v>
      </c>
      <c r="AE20" s="4">
        <v>11</v>
      </c>
      <c r="AF20" s="4">
        <f t="shared" si="22"/>
        <v>27</v>
      </c>
      <c r="AG20" s="4">
        <v>27</v>
      </c>
      <c r="AH20" s="4"/>
      <c r="AI20" s="9">
        <f t="shared" si="26"/>
        <v>100</v>
      </c>
      <c r="AJ20" s="9">
        <f t="shared" si="23"/>
        <v>0</v>
      </c>
      <c r="AK20" s="10" t="s">
        <v>29</v>
      </c>
      <c r="AM20" s="1">
        <f t="shared" si="24"/>
        <v>11</v>
      </c>
      <c r="AO20" s="6"/>
      <c r="AR20" s="11"/>
    </row>
    <row r="21" spans="2:44" ht="23.25" x14ac:dyDescent="0.35">
      <c r="B21" s="4">
        <f t="shared" si="25"/>
        <v>14</v>
      </c>
      <c r="C21" s="2" t="s">
        <v>10</v>
      </c>
      <c r="D21" s="18"/>
      <c r="E21" s="18"/>
      <c r="F21" s="18"/>
      <c r="G21" s="18"/>
      <c r="H21" s="5">
        <v>17</v>
      </c>
      <c r="I21" s="4">
        <f t="shared" si="0"/>
        <v>12.75</v>
      </c>
      <c r="J21" s="5">
        <f t="shared" si="1"/>
        <v>9</v>
      </c>
      <c r="K21" s="5">
        <f t="shared" si="2"/>
        <v>8.5</v>
      </c>
      <c r="L21" s="5">
        <f t="shared" si="3"/>
        <v>10</v>
      </c>
      <c r="M21" s="4">
        <f t="shared" si="4"/>
        <v>9.3500000000000014</v>
      </c>
      <c r="N21" s="4">
        <f t="shared" si="5"/>
        <v>11</v>
      </c>
      <c r="O21" s="4">
        <f t="shared" si="6"/>
        <v>10.199999999999999</v>
      </c>
      <c r="P21" s="4">
        <f t="shared" si="7"/>
        <v>12</v>
      </c>
      <c r="Q21" s="4">
        <f t="shared" si="8"/>
        <v>11.05</v>
      </c>
      <c r="R21" s="4">
        <f t="shared" si="9"/>
        <v>12</v>
      </c>
      <c r="S21" s="4">
        <f t="shared" si="10"/>
        <v>11.899999999999999</v>
      </c>
      <c r="T21" s="4">
        <f t="shared" si="11"/>
        <v>13</v>
      </c>
      <c r="U21" s="4">
        <f t="shared" si="12"/>
        <v>13.600000000000001</v>
      </c>
      <c r="V21" s="4">
        <f t="shared" si="13"/>
        <v>14</v>
      </c>
      <c r="W21" s="4">
        <f t="shared" si="14"/>
        <v>14.45</v>
      </c>
      <c r="X21" s="4">
        <f t="shared" si="15"/>
        <v>15</v>
      </c>
      <c r="Y21" s="4">
        <f t="shared" si="16"/>
        <v>15.3</v>
      </c>
      <c r="Z21" s="4">
        <f t="shared" si="17"/>
        <v>16</v>
      </c>
      <c r="AA21" s="4">
        <f t="shared" si="18"/>
        <v>16.149999999999999</v>
      </c>
      <c r="AB21" s="4">
        <f t="shared" si="19"/>
        <v>17</v>
      </c>
      <c r="AC21" s="4">
        <f t="shared" si="20"/>
        <v>16.829999999999998</v>
      </c>
      <c r="AD21" s="4">
        <f t="shared" si="21"/>
        <v>17</v>
      </c>
      <c r="AE21" s="4">
        <v>20</v>
      </c>
      <c r="AF21" s="4">
        <f>IF(AE21=20,AD21,IF(AE21=19,AB21,IF(AE21=18,Z21,IF(AE21=17,X21,IF(AE21=16,V21,IF(AE21=15,T21,IF(AE21=14,R21,IF(AE21=13,P21,IF(AE21=12,N21,IF(AE21=10,J21,IF(AE21=11,L21)))))))))))</f>
        <v>17</v>
      </c>
      <c r="AG21" s="4">
        <v>16</v>
      </c>
      <c r="AH21" s="4"/>
      <c r="AI21" s="9">
        <f t="shared" si="26"/>
        <v>94.117647058823522</v>
      </c>
      <c r="AJ21" s="9">
        <f t="shared" si="23"/>
        <v>-5.8823529411764781</v>
      </c>
      <c r="AK21" s="10" t="s">
        <v>29</v>
      </c>
      <c r="AM21" s="1">
        <f t="shared" si="24"/>
        <v>13</v>
      </c>
      <c r="AO21" s="6"/>
      <c r="AR21" s="11"/>
    </row>
    <row r="22" spans="2:44" ht="23.25" x14ac:dyDescent="0.35">
      <c r="B22" s="4">
        <f t="shared" si="25"/>
        <v>15</v>
      </c>
      <c r="C22" s="2" t="s">
        <v>11</v>
      </c>
      <c r="D22" s="18"/>
      <c r="E22" s="18"/>
      <c r="F22" s="18"/>
      <c r="G22" s="18"/>
      <c r="H22" s="5">
        <v>17</v>
      </c>
      <c r="I22" s="4">
        <f t="shared" si="0"/>
        <v>12.75</v>
      </c>
      <c r="J22" s="5">
        <f t="shared" si="1"/>
        <v>9</v>
      </c>
      <c r="K22" s="5">
        <f t="shared" si="2"/>
        <v>8.5</v>
      </c>
      <c r="L22" s="5">
        <f t="shared" si="3"/>
        <v>10</v>
      </c>
      <c r="M22" s="4">
        <f t="shared" si="4"/>
        <v>9.3500000000000014</v>
      </c>
      <c r="N22" s="4">
        <f t="shared" si="5"/>
        <v>11</v>
      </c>
      <c r="O22" s="4">
        <f t="shared" si="6"/>
        <v>10.199999999999999</v>
      </c>
      <c r="P22" s="4">
        <f t="shared" si="7"/>
        <v>12</v>
      </c>
      <c r="Q22" s="4">
        <f t="shared" si="8"/>
        <v>11.05</v>
      </c>
      <c r="R22" s="4">
        <f t="shared" si="9"/>
        <v>12</v>
      </c>
      <c r="S22" s="4">
        <f t="shared" si="10"/>
        <v>11.899999999999999</v>
      </c>
      <c r="T22" s="4">
        <f t="shared" si="11"/>
        <v>13</v>
      </c>
      <c r="U22" s="4">
        <f t="shared" si="12"/>
        <v>13.600000000000001</v>
      </c>
      <c r="V22" s="4">
        <f t="shared" si="13"/>
        <v>14</v>
      </c>
      <c r="W22" s="4">
        <f t="shared" si="14"/>
        <v>14.45</v>
      </c>
      <c r="X22" s="4">
        <f t="shared" si="15"/>
        <v>15</v>
      </c>
      <c r="Y22" s="4">
        <f t="shared" si="16"/>
        <v>15.3</v>
      </c>
      <c r="Z22" s="4">
        <f t="shared" si="17"/>
        <v>16</v>
      </c>
      <c r="AA22" s="4">
        <f t="shared" si="18"/>
        <v>16.149999999999999</v>
      </c>
      <c r="AB22" s="4">
        <f t="shared" si="19"/>
        <v>17</v>
      </c>
      <c r="AC22" s="4">
        <f t="shared" si="20"/>
        <v>16.829999999999998</v>
      </c>
      <c r="AD22" s="4">
        <f t="shared" si="21"/>
        <v>17</v>
      </c>
      <c r="AE22" s="4">
        <v>20</v>
      </c>
      <c r="AF22" s="4">
        <f t="shared" ref="AF22:AF38" si="27">IF(AE22=20,AD22,IF(AE22=19,AB22,IF(AE22=18,Z22,IF(AE22=17,X22,IF(AE22=16,V22,IF(AE22=15,T22,IF(AE22=14,R22,IF(AE22=13,P22,IF(AE22=12,N22,IF(AE22=10,J22,IF(AE22=11,L22,)))))))))))</f>
        <v>17</v>
      </c>
      <c r="AG22" s="4">
        <v>16</v>
      </c>
      <c r="AH22" s="4"/>
      <c r="AI22" s="9">
        <f t="shared" si="26"/>
        <v>94.117647058823522</v>
      </c>
      <c r="AJ22" s="9">
        <f t="shared" si="23"/>
        <v>-5.8823529411764781</v>
      </c>
      <c r="AK22" s="10" t="s">
        <v>29</v>
      </c>
      <c r="AM22" s="1">
        <f t="shared" si="24"/>
        <v>13</v>
      </c>
      <c r="AO22" s="6"/>
      <c r="AR22" s="11"/>
    </row>
    <row r="23" spans="2:44" ht="23.25" x14ac:dyDescent="0.35">
      <c r="B23" s="4">
        <f t="shared" si="25"/>
        <v>16</v>
      </c>
      <c r="C23" s="2" t="s">
        <v>19</v>
      </c>
      <c r="D23" s="18"/>
      <c r="E23" s="18"/>
      <c r="F23" s="18"/>
      <c r="G23" s="18"/>
      <c r="H23" s="5">
        <v>28</v>
      </c>
      <c r="I23" s="4">
        <f t="shared" si="0"/>
        <v>21</v>
      </c>
      <c r="J23" s="5">
        <f t="shared" si="1"/>
        <v>14</v>
      </c>
      <c r="K23" s="5">
        <f t="shared" si="2"/>
        <v>14</v>
      </c>
      <c r="L23" s="5">
        <f t="shared" si="3"/>
        <v>16</v>
      </c>
      <c r="M23" s="4">
        <f t="shared" si="4"/>
        <v>15.400000000000002</v>
      </c>
      <c r="N23" s="4">
        <f t="shared" si="5"/>
        <v>17</v>
      </c>
      <c r="O23" s="4">
        <f t="shared" si="6"/>
        <v>16.8</v>
      </c>
      <c r="P23" s="4">
        <f t="shared" si="7"/>
        <v>19</v>
      </c>
      <c r="Q23" s="4">
        <f t="shared" si="8"/>
        <v>18.2</v>
      </c>
      <c r="R23" s="4">
        <f t="shared" si="9"/>
        <v>20</v>
      </c>
      <c r="S23" s="4">
        <f t="shared" si="10"/>
        <v>19.599999999999998</v>
      </c>
      <c r="T23" s="4">
        <f t="shared" si="11"/>
        <v>21</v>
      </c>
      <c r="U23" s="4">
        <f t="shared" si="12"/>
        <v>22.400000000000002</v>
      </c>
      <c r="V23" s="4">
        <f t="shared" si="13"/>
        <v>23</v>
      </c>
      <c r="W23" s="4">
        <f t="shared" si="14"/>
        <v>23.8</v>
      </c>
      <c r="X23" s="4">
        <f t="shared" si="15"/>
        <v>24</v>
      </c>
      <c r="Y23" s="4">
        <f t="shared" si="16"/>
        <v>25.2</v>
      </c>
      <c r="Z23" s="4">
        <f t="shared" si="17"/>
        <v>26</v>
      </c>
      <c r="AA23" s="4">
        <f t="shared" si="18"/>
        <v>26.599999999999998</v>
      </c>
      <c r="AB23" s="4">
        <f t="shared" si="19"/>
        <v>27</v>
      </c>
      <c r="AC23" s="4">
        <f t="shared" si="20"/>
        <v>27.72</v>
      </c>
      <c r="AD23" s="4">
        <f t="shared" si="21"/>
        <v>28</v>
      </c>
      <c r="AE23" s="4">
        <v>11</v>
      </c>
      <c r="AF23" s="4">
        <f t="shared" si="27"/>
        <v>16</v>
      </c>
      <c r="AG23" s="4">
        <v>15</v>
      </c>
      <c r="AH23" s="4"/>
      <c r="AI23" s="9">
        <f t="shared" si="26"/>
        <v>93.75</v>
      </c>
      <c r="AJ23" s="9">
        <f t="shared" si="23"/>
        <v>-6.25</v>
      </c>
      <c r="AK23" s="10" t="s">
        <v>29</v>
      </c>
      <c r="AM23" s="1">
        <f t="shared" si="24"/>
        <v>15</v>
      </c>
      <c r="AO23" s="6"/>
      <c r="AR23" s="11"/>
    </row>
    <row r="24" spans="2:44" ht="23.25" x14ac:dyDescent="0.35">
      <c r="B24" s="4">
        <f t="shared" si="25"/>
        <v>17</v>
      </c>
      <c r="C24" s="2" t="s">
        <v>17</v>
      </c>
      <c r="D24" s="18"/>
      <c r="E24" s="18"/>
      <c r="F24" s="18"/>
      <c r="G24" s="18"/>
      <c r="H24" s="5">
        <v>27</v>
      </c>
      <c r="I24" s="4">
        <f t="shared" si="0"/>
        <v>20.25</v>
      </c>
      <c r="J24" s="5">
        <f t="shared" si="1"/>
        <v>14</v>
      </c>
      <c r="K24" s="5">
        <f t="shared" si="2"/>
        <v>13.5</v>
      </c>
      <c r="L24" s="5">
        <f t="shared" si="3"/>
        <v>15</v>
      </c>
      <c r="M24" s="4">
        <f t="shared" si="4"/>
        <v>14.850000000000001</v>
      </c>
      <c r="N24" s="4">
        <f t="shared" si="5"/>
        <v>17</v>
      </c>
      <c r="O24" s="4">
        <f t="shared" si="6"/>
        <v>16.2</v>
      </c>
      <c r="P24" s="4">
        <f t="shared" si="7"/>
        <v>18</v>
      </c>
      <c r="Q24" s="4">
        <f t="shared" si="8"/>
        <v>17.55</v>
      </c>
      <c r="R24" s="4">
        <f t="shared" si="9"/>
        <v>19</v>
      </c>
      <c r="S24" s="4">
        <f t="shared" si="10"/>
        <v>18.899999999999999</v>
      </c>
      <c r="T24" s="4">
        <f t="shared" si="11"/>
        <v>21</v>
      </c>
      <c r="U24" s="4">
        <f t="shared" si="12"/>
        <v>21.6</v>
      </c>
      <c r="V24" s="4">
        <f t="shared" si="13"/>
        <v>22</v>
      </c>
      <c r="W24" s="4">
        <f t="shared" si="14"/>
        <v>22.95</v>
      </c>
      <c r="X24" s="4">
        <f t="shared" si="15"/>
        <v>23</v>
      </c>
      <c r="Y24" s="4">
        <f t="shared" si="16"/>
        <v>24.3</v>
      </c>
      <c r="Z24" s="4">
        <f t="shared" si="17"/>
        <v>25</v>
      </c>
      <c r="AA24" s="4">
        <f t="shared" si="18"/>
        <v>25.65</v>
      </c>
      <c r="AB24" s="4">
        <f t="shared" si="19"/>
        <v>26</v>
      </c>
      <c r="AC24" s="4">
        <f t="shared" si="20"/>
        <v>26.73</v>
      </c>
      <c r="AD24" s="4">
        <f t="shared" si="21"/>
        <v>27</v>
      </c>
      <c r="AE24" s="4">
        <v>10</v>
      </c>
      <c r="AF24" s="4">
        <f t="shared" si="27"/>
        <v>14</v>
      </c>
      <c r="AG24" s="4">
        <v>13</v>
      </c>
      <c r="AH24" s="4"/>
      <c r="AI24" s="9">
        <f t="shared" si="26"/>
        <v>92.857142857142861</v>
      </c>
      <c r="AJ24" s="9">
        <f t="shared" si="23"/>
        <v>-7.1428571428571388</v>
      </c>
      <c r="AK24" s="10" t="s">
        <v>29</v>
      </c>
      <c r="AM24" s="1">
        <f t="shared" si="24"/>
        <v>16</v>
      </c>
      <c r="AR24" s="11"/>
    </row>
    <row r="25" spans="2:44" ht="23.25" x14ac:dyDescent="0.35">
      <c r="B25" s="4">
        <f t="shared" si="25"/>
        <v>18</v>
      </c>
      <c r="C25" s="2" t="s">
        <v>1</v>
      </c>
      <c r="D25" s="18"/>
      <c r="E25" s="18"/>
      <c r="F25" s="18"/>
      <c r="G25" s="18"/>
      <c r="H25" s="5">
        <v>23</v>
      </c>
      <c r="I25" s="4">
        <f t="shared" si="0"/>
        <v>17.25</v>
      </c>
      <c r="J25" s="5">
        <f t="shared" si="1"/>
        <v>12</v>
      </c>
      <c r="K25" s="5">
        <f t="shared" si="2"/>
        <v>11.5</v>
      </c>
      <c r="L25" s="5">
        <f t="shared" si="3"/>
        <v>13</v>
      </c>
      <c r="M25" s="4">
        <f t="shared" si="4"/>
        <v>12.65</v>
      </c>
      <c r="N25" s="4">
        <f t="shared" si="5"/>
        <v>14</v>
      </c>
      <c r="O25" s="4">
        <f t="shared" si="6"/>
        <v>13.799999999999999</v>
      </c>
      <c r="P25" s="4">
        <f t="shared" si="7"/>
        <v>15</v>
      </c>
      <c r="Q25" s="4">
        <f t="shared" si="8"/>
        <v>14.950000000000001</v>
      </c>
      <c r="R25" s="4">
        <f t="shared" si="9"/>
        <v>17</v>
      </c>
      <c r="S25" s="4">
        <f t="shared" si="10"/>
        <v>16.099999999999998</v>
      </c>
      <c r="T25" s="4">
        <f t="shared" si="11"/>
        <v>18</v>
      </c>
      <c r="U25" s="4">
        <f t="shared" si="12"/>
        <v>18.400000000000002</v>
      </c>
      <c r="V25" s="4">
        <f t="shared" si="13"/>
        <v>19</v>
      </c>
      <c r="W25" s="4">
        <f t="shared" si="14"/>
        <v>19.55</v>
      </c>
      <c r="X25" s="4">
        <f t="shared" si="15"/>
        <v>20</v>
      </c>
      <c r="Y25" s="4">
        <f t="shared" si="16"/>
        <v>20.7</v>
      </c>
      <c r="Z25" s="4">
        <f t="shared" si="17"/>
        <v>21</v>
      </c>
      <c r="AA25" s="4">
        <f t="shared" si="18"/>
        <v>21.849999999999998</v>
      </c>
      <c r="AB25" s="4">
        <f t="shared" si="19"/>
        <v>22</v>
      </c>
      <c r="AC25" s="4">
        <f t="shared" si="20"/>
        <v>22.77</v>
      </c>
      <c r="AD25" s="4">
        <f t="shared" si="21"/>
        <v>23</v>
      </c>
      <c r="AE25" s="4">
        <v>11</v>
      </c>
      <c r="AF25" s="4">
        <f t="shared" si="27"/>
        <v>13</v>
      </c>
      <c r="AG25" s="4">
        <v>12</v>
      </c>
      <c r="AH25" s="4"/>
      <c r="AI25" s="9">
        <f t="shared" si="26"/>
        <v>92.307692307692307</v>
      </c>
      <c r="AJ25" s="9">
        <f t="shared" si="23"/>
        <v>-7.6923076923076934</v>
      </c>
      <c r="AK25" s="10" t="s">
        <v>29</v>
      </c>
      <c r="AM25" s="1">
        <f t="shared" si="24"/>
        <v>17</v>
      </c>
      <c r="AR25" s="11"/>
    </row>
    <row r="26" spans="2:44" ht="23.25" x14ac:dyDescent="0.35">
      <c r="B26" s="4">
        <f t="shared" si="25"/>
        <v>19</v>
      </c>
      <c r="C26" s="14" t="s">
        <v>20</v>
      </c>
      <c r="D26" s="18"/>
      <c r="E26" s="18"/>
      <c r="F26" s="18"/>
      <c r="G26" s="18"/>
      <c r="H26" s="5">
        <v>23</v>
      </c>
      <c r="I26" s="4">
        <f t="shared" si="0"/>
        <v>17.25</v>
      </c>
      <c r="J26" s="5">
        <f t="shared" si="1"/>
        <v>12</v>
      </c>
      <c r="K26" s="5">
        <f t="shared" si="2"/>
        <v>11.5</v>
      </c>
      <c r="L26" s="5">
        <f t="shared" si="3"/>
        <v>13</v>
      </c>
      <c r="M26" s="4">
        <f t="shared" si="4"/>
        <v>12.65</v>
      </c>
      <c r="N26" s="4">
        <f t="shared" si="5"/>
        <v>14</v>
      </c>
      <c r="O26" s="4">
        <f t="shared" si="6"/>
        <v>13.799999999999999</v>
      </c>
      <c r="P26" s="4">
        <f t="shared" si="7"/>
        <v>15</v>
      </c>
      <c r="Q26" s="4">
        <f t="shared" si="8"/>
        <v>14.950000000000001</v>
      </c>
      <c r="R26" s="4">
        <f t="shared" si="9"/>
        <v>17</v>
      </c>
      <c r="S26" s="4">
        <f t="shared" si="10"/>
        <v>16.099999999999998</v>
      </c>
      <c r="T26" s="4">
        <f t="shared" si="11"/>
        <v>18</v>
      </c>
      <c r="U26" s="4">
        <f t="shared" si="12"/>
        <v>18.400000000000002</v>
      </c>
      <c r="V26" s="4">
        <f t="shared" si="13"/>
        <v>19</v>
      </c>
      <c r="W26" s="4">
        <f t="shared" si="14"/>
        <v>19.55</v>
      </c>
      <c r="X26" s="4">
        <f t="shared" si="15"/>
        <v>20</v>
      </c>
      <c r="Y26" s="4">
        <f t="shared" si="16"/>
        <v>20.7</v>
      </c>
      <c r="Z26" s="4">
        <f t="shared" si="17"/>
        <v>21</v>
      </c>
      <c r="AA26" s="4">
        <f t="shared" si="18"/>
        <v>21.849999999999998</v>
      </c>
      <c r="AB26" s="4">
        <f t="shared" si="19"/>
        <v>22</v>
      </c>
      <c r="AC26" s="4">
        <f t="shared" si="20"/>
        <v>22.77</v>
      </c>
      <c r="AD26" s="4">
        <f t="shared" si="21"/>
        <v>23</v>
      </c>
      <c r="AE26" s="4">
        <v>19</v>
      </c>
      <c r="AF26" s="4">
        <f t="shared" si="27"/>
        <v>22</v>
      </c>
      <c r="AG26" s="4">
        <v>20</v>
      </c>
      <c r="AH26" s="4"/>
      <c r="AI26" s="9">
        <f t="shared" si="26"/>
        <v>90.909090909090907</v>
      </c>
      <c r="AJ26" s="9">
        <f t="shared" si="23"/>
        <v>-9.0909090909090935</v>
      </c>
      <c r="AK26" s="10" t="s">
        <v>29</v>
      </c>
      <c r="AM26" s="1">
        <f t="shared" si="24"/>
        <v>18</v>
      </c>
    </row>
    <row r="27" spans="2:44" ht="23.25" x14ac:dyDescent="0.35">
      <c r="B27" s="4">
        <f t="shared" si="25"/>
        <v>20</v>
      </c>
      <c r="C27" s="14" t="s">
        <v>24</v>
      </c>
      <c r="D27" s="18"/>
      <c r="E27" s="18"/>
      <c r="F27" s="18"/>
      <c r="G27" s="18"/>
      <c r="H27" s="5">
        <v>33</v>
      </c>
      <c r="I27" s="4">
        <f t="shared" si="0"/>
        <v>24.75</v>
      </c>
      <c r="J27" s="5">
        <f t="shared" si="1"/>
        <v>17</v>
      </c>
      <c r="K27" s="5">
        <f t="shared" si="2"/>
        <v>16.5</v>
      </c>
      <c r="L27" s="5">
        <f t="shared" si="3"/>
        <v>19</v>
      </c>
      <c r="M27" s="4">
        <f t="shared" si="4"/>
        <v>18.150000000000002</v>
      </c>
      <c r="N27" s="4">
        <f t="shared" si="5"/>
        <v>20</v>
      </c>
      <c r="O27" s="4">
        <f t="shared" si="6"/>
        <v>19.8</v>
      </c>
      <c r="P27" s="4">
        <f t="shared" si="7"/>
        <v>22</v>
      </c>
      <c r="Q27" s="4">
        <f t="shared" si="8"/>
        <v>21.45</v>
      </c>
      <c r="R27" s="4">
        <f t="shared" si="9"/>
        <v>24</v>
      </c>
      <c r="S27" s="4">
        <f t="shared" si="10"/>
        <v>23.099999999999998</v>
      </c>
      <c r="T27" s="4">
        <f t="shared" si="11"/>
        <v>25</v>
      </c>
      <c r="U27" s="4">
        <f t="shared" si="12"/>
        <v>26.400000000000002</v>
      </c>
      <c r="V27" s="4">
        <f t="shared" si="13"/>
        <v>27</v>
      </c>
      <c r="W27" s="4">
        <f t="shared" si="14"/>
        <v>28.05</v>
      </c>
      <c r="X27" s="4">
        <f t="shared" si="15"/>
        <v>29</v>
      </c>
      <c r="Y27" s="4">
        <f t="shared" si="16"/>
        <v>29.7</v>
      </c>
      <c r="Z27" s="4">
        <f t="shared" si="17"/>
        <v>30</v>
      </c>
      <c r="AA27" s="4">
        <f t="shared" si="18"/>
        <v>31.349999999999998</v>
      </c>
      <c r="AB27" s="4">
        <f t="shared" si="19"/>
        <v>32</v>
      </c>
      <c r="AC27" s="4">
        <f t="shared" si="20"/>
        <v>32.67</v>
      </c>
      <c r="AD27" s="4">
        <f t="shared" si="21"/>
        <v>33</v>
      </c>
      <c r="AE27" s="4">
        <v>20</v>
      </c>
      <c r="AF27" s="4">
        <f t="shared" si="27"/>
        <v>33</v>
      </c>
      <c r="AG27" s="4">
        <v>29</v>
      </c>
      <c r="AH27" s="4"/>
      <c r="AI27" s="9">
        <f t="shared" si="26"/>
        <v>87.878787878787875</v>
      </c>
      <c r="AJ27" s="9">
        <f t="shared" si="23"/>
        <v>-12.121212121212125</v>
      </c>
      <c r="AK27" s="10" t="s">
        <v>29</v>
      </c>
      <c r="AM27" s="1">
        <f t="shared" si="24"/>
        <v>19</v>
      </c>
    </row>
    <row r="28" spans="2:44" ht="23.25" x14ac:dyDescent="0.35">
      <c r="B28" s="4">
        <f t="shared" si="25"/>
        <v>21</v>
      </c>
      <c r="C28" s="2" t="s">
        <v>13</v>
      </c>
      <c r="D28" s="18"/>
      <c r="E28" s="18"/>
      <c r="F28" s="18"/>
      <c r="G28" s="18"/>
      <c r="H28" s="5">
        <v>35</v>
      </c>
      <c r="I28" s="4">
        <f t="shared" si="0"/>
        <v>26.25</v>
      </c>
      <c r="J28" s="5">
        <f t="shared" si="1"/>
        <v>18</v>
      </c>
      <c r="K28" s="5">
        <f t="shared" si="2"/>
        <v>17.5</v>
      </c>
      <c r="L28" s="5">
        <f t="shared" si="3"/>
        <v>20</v>
      </c>
      <c r="M28" s="4">
        <f t="shared" si="4"/>
        <v>19.25</v>
      </c>
      <c r="N28" s="4">
        <f t="shared" si="5"/>
        <v>21</v>
      </c>
      <c r="O28" s="4">
        <f t="shared" si="6"/>
        <v>21</v>
      </c>
      <c r="P28" s="4">
        <f t="shared" si="7"/>
        <v>23</v>
      </c>
      <c r="Q28" s="4">
        <f t="shared" si="8"/>
        <v>22.75</v>
      </c>
      <c r="R28" s="4">
        <f t="shared" si="9"/>
        <v>25</v>
      </c>
      <c r="S28" s="4">
        <f t="shared" si="10"/>
        <v>24.5</v>
      </c>
      <c r="T28" s="4">
        <f t="shared" si="11"/>
        <v>27</v>
      </c>
      <c r="U28" s="4">
        <f t="shared" si="12"/>
        <v>28</v>
      </c>
      <c r="V28" s="4">
        <f t="shared" si="13"/>
        <v>28</v>
      </c>
      <c r="W28" s="4">
        <f t="shared" si="14"/>
        <v>29.75</v>
      </c>
      <c r="X28" s="4">
        <f t="shared" si="15"/>
        <v>30</v>
      </c>
      <c r="Y28" s="4">
        <f t="shared" si="16"/>
        <v>31.5</v>
      </c>
      <c r="Z28" s="4">
        <f t="shared" si="17"/>
        <v>32</v>
      </c>
      <c r="AA28" s="4">
        <f t="shared" si="18"/>
        <v>33.25</v>
      </c>
      <c r="AB28" s="4">
        <f t="shared" si="19"/>
        <v>34</v>
      </c>
      <c r="AC28" s="4">
        <f t="shared" si="20"/>
        <v>34.65</v>
      </c>
      <c r="AD28" s="4">
        <f t="shared" si="21"/>
        <v>35</v>
      </c>
      <c r="AE28" s="4">
        <v>20</v>
      </c>
      <c r="AF28" s="4">
        <f t="shared" si="27"/>
        <v>35</v>
      </c>
      <c r="AG28" s="4">
        <v>30</v>
      </c>
      <c r="AH28" s="4"/>
      <c r="AI28" s="9">
        <f t="shared" si="26"/>
        <v>85.714285714285708</v>
      </c>
      <c r="AJ28" s="9">
        <f t="shared" si="23"/>
        <v>-14.285714285714292</v>
      </c>
      <c r="AK28" s="10" t="s">
        <v>29</v>
      </c>
      <c r="AM28" s="1">
        <f t="shared" si="24"/>
        <v>20</v>
      </c>
    </row>
    <row r="29" spans="2:44" ht="23.25" x14ac:dyDescent="0.35">
      <c r="B29" s="4">
        <f t="shared" si="25"/>
        <v>22</v>
      </c>
      <c r="C29" s="2" t="s">
        <v>22</v>
      </c>
      <c r="D29" s="18"/>
      <c r="E29" s="18"/>
      <c r="F29" s="18"/>
      <c r="G29" s="18"/>
      <c r="H29" s="5">
        <v>46</v>
      </c>
      <c r="I29" s="4">
        <f t="shared" si="0"/>
        <v>34.5</v>
      </c>
      <c r="J29" s="5">
        <f t="shared" si="1"/>
        <v>23</v>
      </c>
      <c r="K29" s="5">
        <f t="shared" si="2"/>
        <v>23</v>
      </c>
      <c r="L29" s="5">
        <f t="shared" si="3"/>
        <v>26</v>
      </c>
      <c r="M29" s="4">
        <f t="shared" si="4"/>
        <v>25.3</v>
      </c>
      <c r="N29" s="4">
        <f t="shared" si="5"/>
        <v>28</v>
      </c>
      <c r="O29" s="4">
        <f t="shared" si="6"/>
        <v>27.599999999999998</v>
      </c>
      <c r="P29" s="4">
        <f t="shared" si="7"/>
        <v>30</v>
      </c>
      <c r="Q29" s="4">
        <f t="shared" si="8"/>
        <v>29.900000000000002</v>
      </c>
      <c r="R29" s="4">
        <f t="shared" si="9"/>
        <v>33</v>
      </c>
      <c r="S29" s="4">
        <f t="shared" si="10"/>
        <v>32.199999999999996</v>
      </c>
      <c r="T29" s="4">
        <f t="shared" si="11"/>
        <v>35</v>
      </c>
      <c r="U29" s="4">
        <f t="shared" si="12"/>
        <v>36.800000000000004</v>
      </c>
      <c r="V29" s="4">
        <f t="shared" si="13"/>
        <v>37</v>
      </c>
      <c r="W29" s="4">
        <f t="shared" si="14"/>
        <v>39.1</v>
      </c>
      <c r="X29" s="4">
        <f t="shared" si="15"/>
        <v>40</v>
      </c>
      <c r="Y29" s="4">
        <f t="shared" si="16"/>
        <v>41.4</v>
      </c>
      <c r="Z29" s="4">
        <f t="shared" si="17"/>
        <v>42</v>
      </c>
      <c r="AA29" s="4">
        <f t="shared" si="18"/>
        <v>43.699999999999996</v>
      </c>
      <c r="AB29" s="4">
        <f t="shared" si="19"/>
        <v>44</v>
      </c>
      <c r="AC29" s="4">
        <f t="shared" si="20"/>
        <v>45.54</v>
      </c>
      <c r="AD29" s="4">
        <f t="shared" si="21"/>
        <v>46</v>
      </c>
      <c r="AE29" s="4">
        <v>18</v>
      </c>
      <c r="AF29" s="4">
        <f t="shared" si="27"/>
        <v>42</v>
      </c>
      <c r="AG29" s="4">
        <v>35</v>
      </c>
      <c r="AH29" s="4"/>
      <c r="AI29" s="9">
        <f t="shared" si="26"/>
        <v>83.333333333333343</v>
      </c>
      <c r="AJ29" s="9">
        <f t="shared" si="23"/>
        <v>-16.666666666666657</v>
      </c>
      <c r="AK29" s="10" t="s">
        <v>29</v>
      </c>
      <c r="AM29" s="1">
        <f t="shared" si="24"/>
        <v>21</v>
      </c>
      <c r="AO29" s="6"/>
    </row>
    <row r="30" spans="2:44" ht="23.25" x14ac:dyDescent="0.35">
      <c r="B30" s="4">
        <f t="shared" si="25"/>
        <v>23</v>
      </c>
      <c r="C30" s="2" t="s">
        <v>23</v>
      </c>
      <c r="D30" s="18"/>
      <c r="E30" s="18"/>
      <c r="F30" s="18"/>
      <c r="G30" s="18"/>
      <c r="H30" s="5">
        <v>30</v>
      </c>
      <c r="I30" s="4">
        <f t="shared" si="0"/>
        <v>22.5</v>
      </c>
      <c r="J30" s="5">
        <f t="shared" si="1"/>
        <v>15</v>
      </c>
      <c r="K30" s="5">
        <f t="shared" si="2"/>
        <v>15</v>
      </c>
      <c r="L30" s="5">
        <f t="shared" si="3"/>
        <v>17</v>
      </c>
      <c r="M30" s="4">
        <f t="shared" si="4"/>
        <v>16.5</v>
      </c>
      <c r="N30" s="4">
        <f t="shared" si="5"/>
        <v>18</v>
      </c>
      <c r="O30" s="4">
        <f t="shared" si="6"/>
        <v>18</v>
      </c>
      <c r="P30" s="4">
        <f t="shared" si="7"/>
        <v>20</v>
      </c>
      <c r="Q30" s="4">
        <f t="shared" si="8"/>
        <v>19.5</v>
      </c>
      <c r="R30" s="4">
        <f t="shared" si="9"/>
        <v>21</v>
      </c>
      <c r="S30" s="4">
        <f t="shared" si="10"/>
        <v>21</v>
      </c>
      <c r="T30" s="4">
        <f t="shared" si="11"/>
        <v>23</v>
      </c>
      <c r="U30" s="4">
        <f t="shared" si="12"/>
        <v>24</v>
      </c>
      <c r="V30" s="4">
        <f t="shared" si="13"/>
        <v>24</v>
      </c>
      <c r="W30" s="4">
        <f t="shared" si="14"/>
        <v>25.5</v>
      </c>
      <c r="X30" s="4">
        <f t="shared" si="15"/>
        <v>26</v>
      </c>
      <c r="Y30" s="4">
        <f t="shared" si="16"/>
        <v>27</v>
      </c>
      <c r="Z30" s="4">
        <f t="shared" si="17"/>
        <v>27</v>
      </c>
      <c r="AA30" s="4">
        <f t="shared" si="18"/>
        <v>28.5</v>
      </c>
      <c r="AB30" s="4">
        <f t="shared" si="19"/>
        <v>29</v>
      </c>
      <c r="AC30" s="4">
        <f t="shared" si="20"/>
        <v>29.7</v>
      </c>
      <c r="AD30" s="4">
        <f t="shared" si="21"/>
        <v>30</v>
      </c>
      <c r="AE30" s="4">
        <v>20</v>
      </c>
      <c r="AF30" s="4">
        <f t="shared" si="27"/>
        <v>30</v>
      </c>
      <c r="AG30" s="4">
        <v>24</v>
      </c>
      <c r="AH30" s="4"/>
      <c r="AI30" s="9">
        <f t="shared" si="26"/>
        <v>80</v>
      </c>
      <c r="AJ30" s="9">
        <f t="shared" si="23"/>
        <v>-20</v>
      </c>
      <c r="AK30" s="10" t="s">
        <v>29</v>
      </c>
      <c r="AM30" s="1">
        <f t="shared" si="24"/>
        <v>22</v>
      </c>
    </row>
    <row r="31" spans="2:44" ht="23.25" x14ac:dyDescent="0.35">
      <c r="B31" s="4">
        <f t="shared" si="25"/>
        <v>24</v>
      </c>
      <c r="C31" s="2" t="s">
        <v>3</v>
      </c>
      <c r="D31" s="18"/>
      <c r="E31" s="18"/>
      <c r="F31" s="18"/>
      <c r="G31" s="18"/>
      <c r="H31" s="5">
        <v>32</v>
      </c>
      <c r="I31" s="4">
        <f t="shared" si="0"/>
        <v>24</v>
      </c>
      <c r="J31" s="5">
        <f t="shared" si="1"/>
        <v>16</v>
      </c>
      <c r="K31" s="5">
        <f t="shared" si="2"/>
        <v>16</v>
      </c>
      <c r="L31" s="5">
        <f t="shared" si="3"/>
        <v>18</v>
      </c>
      <c r="M31" s="4">
        <f t="shared" si="4"/>
        <v>17.600000000000001</v>
      </c>
      <c r="N31" s="4">
        <f t="shared" si="5"/>
        <v>20</v>
      </c>
      <c r="O31" s="4">
        <f t="shared" si="6"/>
        <v>19.2</v>
      </c>
      <c r="P31" s="4">
        <f t="shared" si="7"/>
        <v>21</v>
      </c>
      <c r="Q31" s="4">
        <f t="shared" si="8"/>
        <v>20.8</v>
      </c>
      <c r="R31" s="4">
        <f t="shared" si="9"/>
        <v>23</v>
      </c>
      <c r="S31" s="4">
        <f t="shared" si="10"/>
        <v>22.4</v>
      </c>
      <c r="T31" s="4">
        <f t="shared" si="11"/>
        <v>24</v>
      </c>
      <c r="U31" s="4">
        <f t="shared" si="12"/>
        <v>25.6</v>
      </c>
      <c r="V31" s="4">
        <f t="shared" si="13"/>
        <v>26</v>
      </c>
      <c r="W31" s="4">
        <f t="shared" si="14"/>
        <v>27.2</v>
      </c>
      <c r="X31" s="4">
        <f t="shared" si="15"/>
        <v>28</v>
      </c>
      <c r="Y31" s="4">
        <f t="shared" si="16"/>
        <v>28.8</v>
      </c>
      <c r="Z31" s="4">
        <f t="shared" si="17"/>
        <v>29</v>
      </c>
      <c r="AA31" s="4">
        <f t="shared" si="18"/>
        <v>30.4</v>
      </c>
      <c r="AB31" s="4">
        <f t="shared" si="19"/>
        <v>31</v>
      </c>
      <c r="AC31" s="4">
        <f t="shared" si="20"/>
        <v>31.68</v>
      </c>
      <c r="AD31" s="4">
        <f t="shared" si="21"/>
        <v>32</v>
      </c>
      <c r="AE31" s="4">
        <v>20</v>
      </c>
      <c r="AF31" s="4">
        <f t="shared" si="27"/>
        <v>32</v>
      </c>
      <c r="AG31" s="4">
        <v>23</v>
      </c>
      <c r="AH31" s="4"/>
      <c r="AI31" s="9">
        <f t="shared" si="26"/>
        <v>71.875</v>
      </c>
      <c r="AJ31" s="9">
        <f t="shared" si="23"/>
        <v>-28.125</v>
      </c>
      <c r="AK31" s="10" t="s">
        <v>29</v>
      </c>
      <c r="AM31" s="1">
        <f t="shared" si="24"/>
        <v>23</v>
      </c>
    </row>
    <row r="32" spans="2:44" ht="23.25" x14ac:dyDescent="0.35">
      <c r="B32" s="4">
        <f t="shared" si="25"/>
        <v>25</v>
      </c>
      <c r="C32" s="2" t="s">
        <v>14</v>
      </c>
      <c r="D32" s="18"/>
      <c r="E32" s="18"/>
      <c r="F32" s="18"/>
      <c r="G32" s="18"/>
      <c r="H32" s="5">
        <v>24</v>
      </c>
      <c r="I32" s="4">
        <f t="shared" si="0"/>
        <v>18</v>
      </c>
      <c r="J32" s="5">
        <f t="shared" si="1"/>
        <v>12</v>
      </c>
      <c r="K32" s="5">
        <f t="shared" si="2"/>
        <v>12</v>
      </c>
      <c r="L32" s="5">
        <f t="shared" si="3"/>
        <v>14</v>
      </c>
      <c r="M32" s="4">
        <f t="shared" si="4"/>
        <v>13.200000000000001</v>
      </c>
      <c r="N32" s="4">
        <f t="shared" si="5"/>
        <v>15</v>
      </c>
      <c r="O32" s="4">
        <f t="shared" si="6"/>
        <v>14.399999999999999</v>
      </c>
      <c r="P32" s="4">
        <f t="shared" si="7"/>
        <v>16</v>
      </c>
      <c r="Q32" s="4">
        <f t="shared" si="8"/>
        <v>15.600000000000001</v>
      </c>
      <c r="R32" s="4">
        <f t="shared" si="9"/>
        <v>17</v>
      </c>
      <c r="S32" s="4">
        <f t="shared" si="10"/>
        <v>16.799999999999997</v>
      </c>
      <c r="T32" s="4">
        <f t="shared" si="11"/>
        <v>18</v>
      </c>
      <c r="U32" s="4">
        <f t="shared" si="12"/>
        <v>19.200000000000003</v>
      </c>
      <c r="V32" s="4">
        <f t="shared" si="13"/>
        <v>20</v>
      </c>
      <c r="W32" s="4">
        <f t="shared" si="14"/>
        <v>20.399999999999999</v>
      </c>
      <c r="X32" s="4">
        <f t="shared" si="15"/>
        <v>21</v>
      </c>
      <c r="Y32" s="4">
        <f t="shared" si="16"/>
        <v>21.6</v>
      </c>
      <c r="Z32" s="4">
        <f t="shared" si="17"/>
        <v>22</v>
      </c>
      <c r="AA32" s="4">
        <f t="shared" si="18"/>
        <v>22.799999999999997</v>
      </c>
      <c r="AB32" s="4">
        <f t="shared" si="19"/>
        <v>23</v>
      </c>
      <c r="AC32" s="4">
        <f t="shared" si="20"/>
        <v>23.759999999999998</v>
      </c>
      <c r="AD32" s="4">
        <f t="shared" si="21"/>
        <v>24</v>
      </c>
      <c r="AE32" s="4">
        <v>20</v>
      </c>
      <c r="AF32" s="4">
        <f t="shared" si="27"/>
        <v>24</v>
      </c>
      <c r="AG32" s="4">
        <v>17</v>
      </c>
      <c r="AH32" s="4"/>
      <c r="AI32" s="9">
        <f t="shared" si="26"/>
        <v>70.833333333333343</v>
      </c>
      <c r="AJ32" s="9">
        <f t="shared" si="23"/>
        <v>-29.166666666666657</v>
      </c>
      <c r="AK32" s="10" t="s">
        <v>29</v>
      </c>
      <c r="AM32" s="1">
        <f t="shared" si="24"/>
        <v>24</v>
      </c>
    </row>
    <row r="33" spans="2:39" ht="23.25" x14ac:dyDescent="0.35">
      <c r="B33" s="4">
        <f t="shared" si="25"/>
        <v>26</v>
      </c>
      <c r="C33" s="2" t="s">
        <v>5</v>
      </c>
      <c r="D33" s="18"/>
      <c r="E33" s="18"/>
      <c r="F33" s="18"/>
      <c r="G33" s="18"/>
      <c r="H33" s="5">
        <v>23</v>
      </c>
      <c r="I33" s="4">
        <f t="shared" si="0"/>
        <v>17.25</v>
      </c>
      <c r="J33" s="5">
        <f t="shared" si="1"/>
        <v>12</v>
      </c>
      <c r="K33" s="5">
        <f t="shared" si="2"/>
        <v>11.5</v>
      </c>
      <c r="L33" s="5">
        <f t="shared" si="3"/>
        <v>13</v>
      </c>
      <c r="M33" s="4">
        <f t="shared" si="4"/>
        <v>12.65</v>
      </c>
      <c r="N33" s="4">
        <f t="shared" si="5"/>
        <v>14</v>
      </c>
      <c r="O33" s="4">
        <f t="shared" si="6"/>
        <v>13.799999999999999</v>
      </c>
      <c r="P33" s="4">
        <f t="shared" si="7"/>
        <v>15</v>
      </c>
      <c r="Q33" s="4">
        <f t="shared" si="8"/>
        <v>14.950000000000001</v>
      </c>
      <c r="R33" s="4">
        <f t="shared" si="9"/>
        <v>17</v>
      </c>
      <c r="S33" s="4">
        <f t="shared" si="10"/>
        <v>16.099999999999998</v>
      </c>
      <c r="T33" s="4">
        <f t="shared" si="11"/>
        <v>18</v>
      </c>
      <c r="U33" s="4">
        <f t="shared" si="12"/>
        <v>18.400000000000002</v>
      </c>
      <c r="V33" s="4">
        <f t="shared" si="13"/>
        <v>19</v>
      </c>
      <c r="W33" s="4">
        <f t="shared" si="14"/>
        <v>19.55</v>
      </c>
      <c r="X33" s="4">
        <f t="shared" si="15"/>
        <v>20</v>
      </c>
      <c r="Y33" s="4">
        <f t="shared" si="16"/>
        <v>20.7</v>
      </c>
      <c r="Z33" s="4">
        <f t="shared" si="17"/>
        <v>21</v>
      </c>
      <c r="AA33" s="4">
        <f t="shared" si="18"/>
        <v>21.849999999999998</v>
      </c>
      <c r="AB33" s="4">
        <f t="shared" si="19"/>
        <v>22</v>
      </c>
      <c r="AC33" s="4">
        <f t="shared" si="20"/>
        <v>22.77</v>
      </c>
      <c r="AD33" s="4">
        <f t="shared" si="21"/>
        <v>23</v>
      </c>
      <c r="AE33" s="4">
        <v>20</v>
      </c>
      <c r="AF33" s="4">
        <f t="shared" si="27"/>
        <v>23</v>
      </c>
      <c r="AG33" s="4">
        <v>16</v>
      </c>
      <c r="AH33" s="4"/>
      <c r="AI33" s="9">
        <f t="shared" si="26"/>
        <v>69.565217391304344</v>
      </c>
      <c r="AJ33" s="9">
        <f t="shared" si="23"/>
        <v>-30.434782608695656</v>
      </c>
      <c r="AK33" s="10" t="s">
        <v>29</v>
      </c>
      <c r="AM33" s="1">
        <f t="shared" si="24"/>
        <v>25</v>
      </c>
    </row>
    <row r="34" spans="2:39" ht="23.25" x14ac:dyDescent="0.35">
      <c r="B34" s="4">
        <f t="shared" si="25"/>
        <v>27</v>
      </c>
      <c r="C34" s="2" t="s">
        <v>18</v>
      </c>
      <c r="D34" s="18"/>
      <c r="E34" s="18"/>
      <c r="F34" s="18"/>
      <c r="G34" s="18"/>
      <c r="H34" s="5">
        <v>21</v>
      </c>
      <c r="I34" s="4">
        <f t="shared" si="0"/>
        <v>15.75</v>
      </c>
      <c r="J34" s="5">
        <f t="shared" si="1"/>
        <v>11</v>
      </c>
      <c r="K34" s="5">
        <f t="shared" si="2"/>
        <v>10.5</v>
      </c>
      <c r="L34" s="5">
        <f t="shared" si="3"/>
        <v>12</v>
      </c>
      <c r="M34" s="4">
        <f t="shared" si="4"/>
        <v>11.55</v>
      </c>
      <c r="N34" s="4">
        <f t="shared" si="5"/>
        <v>13</v>
      </c>
      <c r="O34" s="4">
        <f t="shared" si="6"/>
        <v>12.6</v>
      </c>
      <c r="P34" s="4">
        <f t="shared" si="7"/>
        <v>14</v>
      </c>
      <c r="Q34" s="4">
        <f t="shared" si="8"/>
        <v>13.65</v>
      </c>
      <c r="R34" s="4">
        <f t="shared" si="9"/>
        <v>15</v>
      </c>
      <c r="S34" s="4">
        <f t="shared" si="10"/>
        <v>14.7</v>
      </c>
      <c r="T34" s="4">
        <f t="shared" si="11"/>
        <v>16</v>
      </c>
      <c r="U34" s="4">
        <f t="shared" si="12"/>
        <v>16.8</v>
      </c>
      <c r="V34" s="4">
        <f t="shared" si="13"/>
        <v>17</v>
      </c>
      <c r="W34" s="4">
        <f t="shared" si="14"/>
        <v>17.849999999999998</v>
      </c>
      <c r="X34" s="4">
        <f t="shared" si="15"/>
        <v>18</v>
      </c>
      <c r="Y34" s="4">
        <f t="shared" si="16"/>
        <v>18.900000000000002</v>
      </c>
      <c r="Z34" s="4">
        <f t="shared" si="17"/>
        <v>19</v>
      </c>
      <c r="AA34" s="4">
        <f t="shared" si="18"/>
        <v>19.95</v>
      </c>
      <c r="AB34" s="4">
        <f t="shared" si="19"/>
        <v>20</v>
      </c>
      <c r="AC34" s="4">
        <f t="shared" si="20"/>
        <v>20.79</v>
      </c>
      <c r="AD34" s="4">
        <f t="shared" si="21"/>
        <v>21</v>
      </c>
      <c r="AE34" s="4">
        <v>17</v>
      </c>
      <c r="AF34" s="4">
        <f t="shared" si="27"/>
        <v>18</v>
      </c>
      <c r="AG34" s="4">
        <v>12</v>
      </c>
      <c r="AH34" s="4"/>
      <c r="AI34" s="9">
        <f t="shared" si="26"/>
        <v>66.666666666666657</v>
      </c>
      <c r="AJ34" s="9">
        <f t="shared" si="23"/>
        <v>-33.333333333333343</v>
      </c>
      <c r="AK34" s="10" t="s">
        <v>29</v>
      </c>
      <c r="AM34" s="1">
        <f t="shared" si="24"/>
        <v>26</v>
      </c>
    </row>
    <row r="35" spans="2:39" ht="23.25" hidden="1" x14ac:dyDescent="0.35">
      <c r="B35">
        <f t="shared" si="25"/>
        <v>28</v>
      </c>
      <c r="C35" s="2" t="s">
        <v>12</v>
      </c>
      <c r="D35" s="13"/>
      <c r="E35" s="13"/>
      <c r="F35" s="13"/>
      <c r="G35" s="13"/>
      <c r="H35" s="5">
        <v>18</v>
      </c>
      <c r="I35" s="4">
        <f t="shared" si="0"/>
        <v>13.5</v>
      </c>
      <c r="J35" s="5">
        <f t="shared" si="1"/>
        <v>9</v>
      </c>
      <c r="K35" s="5">
        <f t="shared" si="2"/>
        <v>9</v>
      </c>
      <c r="L35" s="5">
        <f t="shared" si="3"/>
        <v>10</v>
      </c>
      <c r="M35" s="4">
        <f t="shared" si="4"/>
        <v>9.9</v>
      </c>
      <c r="N35" s="4">
        <f t="shared" si="5"/>
        <v>11</v>
      </c>
      <c r="O35" s="4">
        <f t="shared" si="6"/>
        <v>10.799999999999999</v>
      </c>
      <c r="P35" s="4">
        <f t="shared" si="7"/>
        <v>12</v>
      </c>
      <c r="Q35" s="4">
        <f t="shared" si="8"/>
        <v>11.700000000000001</v>
      </c>
      <c r="R35" s="4">
        <f t="shared" si="9"/>
        <v>13</v>
      </c>
      <c r="S35" s="4">
        <f t="shared" si="10"/>
        <v>12.6</v>
      </c>
      <c r="T35" s="4">
        <f t="shared" si="11"/>
        <v>14</v>
      </c>
      <c r="U35" s="4">
        <f t="shared" si="12"/>
        <v>14.4</v>
      </c>
      <c r="V35" s="4">
        <f t="shared" si="13"/>
        <v>15</v>
      </c>
      <c r="W35" s="4">
        <f t="shared" si="14"/>
        <v>15.299999999999999</v>
      </c>
      <c r="X35" s="4">
        <f t="shared" si="15"/>
        <v>16</v>
      </c>
      <c r="Y35" s="4">
        <f t="shared" si="16"/>
        <v>16.2</v>
      </c>
      <c r="Z35" s="4">
        <f t="shared" si="17"/>
        <v>17</v>
      </c>
      <c r="AA35" s="4">
        <f t="shared" si="18"/>
        <v>17.099999999999998</v>
      </c>
      <c r="AB35" s="4">
        <f t="shared" si="19"/>
        <v>18</v>
      </c>
      <c r="AC35" s="4">
        <f t="shared" si="20"/>
        <v>17.82</v>
      </c>
      <c r="AD35" s="4">
        <f t="shared" si="21"/>
        <v>18</v>
      </c>
      <c r="AE35" s="4">
        <v>20</v>
      </c>
      <c r="AF35" s="4">
        <f t="shared" si="27"/>
        <v>18</v>
      </c>
      <c r="AG35" s="4">
        <v>6</v>
      </c>
      <c r="AI35" s="9">
        <f t="shared" si="26"/>
        <v>33.333333333333329</v>
      </c>
      <c r="AJ35" s="9">
        <f t="shared" si="23"/>
        <v>-66.666666666666671</v>
      </c>
      <c r="AK35" s="10" t="s">
        <v>29</v>
      </c>
      <c r="AM35" s="1">
        <f t="shared" si="24"/>
        <v>27</v>
      </c>
    </row>
    <row r="36" spans="2:39" ht="23.25" hidden="1" x14ac:dyDescent="0.35">
      <c r="B36">
        <f t="shared" si="25"/>
        <v>29</v>
      </c>
      <c r="C36" s="2" t="s">
        <v>39</v>
      </c>
      <c r="D36" s="15"/>
      <c r="E36" s="15"/>
      <c r="F36" s="15"/>
      <c r="G36" s="15"/>
      <c r="H36" s="5">
        <v>30</v>
      </c>
      <c r="I36" s="4">
        <f t="shared" si="0"/>
        <v>22.5</v>
      </c>
      <c r="J36" s="5">
        <f t="shared" si="1"/>
        <v>15</v>
      </c>
      <c r="K36" s="5">
        <f t="shared" si="2"/>
        <v>15</v>
      </c>
      <c r="L36" s="5">
        <f t="shared" si="3"/>
        <v>17</v>
      </c>
      <c r="M36" s="4">
        <f t="shared" si="4"/>
        <v>16.5</v>
      </c>
      <c r="N36" s="4">
        <f t="shared" si="5"/>
        <v>18</v>
      </c>
      <c r="O36" s="4">
        <f t="shared" si="6"/>
        <v>18</v>
      </c>
      <c r="P36" s="4">
        <f t="shared" si="7"/>
        <v>20</v>
      </c>
      <c r="Q36" s="4">
        <f t="shared" si="8"/>
        <v>19.5</v>
      </c>
      <c r="R36" s="4">
        <f t="shared" si="9"/>
        <v>21</v>
      </c>
      <c r="S36" s="4">
        <f t="shared" si="10"/>
        <v>21</v>
      </c>
      <c r="T36" s="4">
        <f t="shared" si="11"/>
        <v>23</v>
      </c>
      <c r="U36" s="4">
        <f t="shared" si="12"/>
        <v>24</v>
      </c>
      <c r="V36" s="4">
        <f t="shared" si="13"/>
        <v>24</v>
      </c>
      <c r="W36" s="4">
        <f t="shared" si="14"/>
        <v>25.5</v>
      </c>
      <c r="X36" s="4">
        <f t="shared" si="15"/>
        <v>26</v>
      </c>
      <c r="Y36" s="4">
        <f t="shared" si="16"/>
        <v>27</v>
      </c>
      <c r="Z36" s="4">
        <f t="shared" si="17"/>
        <v>27</v>
      </c>
      <c r="AA36" s="4">
        <f t="shared" si="18"/>
        <v>28.5</v>
      </c>
      <c r="AB36" s="4">
        <f t="shared" si="19"/>
        <v>29</v>
      </c>
      <c r="AC36" s="4">
        <f t="shared" si="20"/>
        <v>29.7</v>
      </c>
      <c r="AD36" s="4">
        <f t="shared" si="21"/>
        <v>30</v>
      </c>
      <c r="AE36" s="4">
        <v>20</v>
      </c>
      <c r="AF36" s="4">
        <f t="shared" si="27"/>
        <v>30</v>
      </c>
      <c r="AG36" s="4">
        <v>5</v>
      </c>
      <c r="AI36" s="9">
        <f t="shared" si="26"/>
        <v>16.666666666666664</v>
      </c>
      <c r="AJ36" s="9">
        <f t="shared" si="23"/>
        <v>-83.333333333333343</v>
      </c>
      <c r="AK36" s="10" t="s">
        <v>29</v>
      </c>
      <c r="AM36" s="1">
        <f t="shared" si="24"/>
        <v>28</v>
      </c>
    </row>
    <row r="37" spans="2:39" ht="23.25" hidden="1" x14ac:dyDescent="0.35">
      <c r="B37">
        <f t="shared" si="25"/>
        <v>30</v>
      </c>
      <c r="C37" s="2" t="s">
        <v>6</v>
      </c>
      <c r="D37" s="13"/>
      <c r="E37" s="13"/>
      <c r="F37" s="13"/>
      <c r="G37" s="13"/>
      <c r="H37" s="5">
        <v>30</v>
      </c>
      <c r="I37" s="4">
        <f t="shared" si="0"/>
        <v>22.5</v>
      </c>
      <c r="J37" s="5">
        <f t="shared" si="1"/>
        <v>15</v>
      </c>
      <c r="K37" s="5">
        <f t="shared" si="2"/>
        <v>15</v>
      </c>
      <c r="L37" s="5">
        <f t="shared" si="3"/>
        <v>17</v>
      </c>
      <c r="M37" s="4">
        <f t="shared" si="4"/>
        <v>16.5</v>
      </c>
      <c r="N37" s="4">
        <f t="shared" si="5"/>
        <v>18</v>
      </c>
      <c r="O37" s="4">
        <f t="shared" si="6"/>
        <v>18</v>
      </c>
      <c r="P37" s="4">
        <f t="shared" si="7"/>
        <v>20</v>
      </c>
      <c r="Q37" s="4">
        <f t="shared" si="8"/>
        <v>19.5</v>
      </c>
      <c r="R37" s="4">
        <f t="shared" si="9"/>
        <v>21</v>
      </c>
      <c r="S37" s="4">
        <f t="shared" si="10"/>
        <v>21</v>
      </c>
      <c r="T37" s="4">
        <f t="shared" si="11"/>
        <v>23</v>
      </c>
      <c r="U37" s="4">
        <f t="shared" si="12"/>
        <v>24</v>
      </c>
      <c r="V37" s="4">
        <f t="shared" si="13"/>
        <v>24</v>
      </c>
      <c r="W37" s="4">
        <f t="shared" si="14"/>
        <v>25.5</v>
      </c>
      <c r="X37" s="4">
        <f t="shared" si="15"/>
        <v>26</v>
      </c>
      <c r="Y37" s="4">
        <f t="shared" si="16"/>
        <v>27</v>
      </c>
      <c r="Z37" s="4">
        <f t="shared" si="17"/>
        <v>27</v>
      </c>
      <c r="AA37" s="4">
        <f t="shared" si="18"/>
        <v>28.5</v>
      </c>
      <c r="AB37" s="4">
        <f t="shared" si="19"/>
        <v>29</v>
      </c>
      <c r="AC37" s="4">
        <f t="shared" si="20"/>
        <v>29.7</v>
      </c>
      <c r="AD37" s="4">
        <f t="shared" si="21"/>
        <v>30</v>
      </c>
      <c r="AE37" s="4">
        <v>20</v>
      </c>
      <c r="AF37" s="4">
        <f t="shared" si="27"/>
        <v>30</v>
      </c>
      <c r="AG37" s="4">
        <v>4</v>
      </c>
      <c r="AI37" s="9">
        <f t="shared" si="26"/>
        <v>13.333333333333334</v>
      </c>
      <c r="AJ37" s="9">
        <f t="shared" si="23"/>
        <v>-86.666666666666671</v>
      </c>
      <c r="AK37" s="10" t="s">
        <v>29</v>
      </c>
      <c r="AM37" s="1">
        <f t="shared" si="24"/>
        <v>29</v>
      </c>
    </row>
    <row r="38" spans="2:39" ht="23.25" hidden="1" x14ac:dyDescent="0.35">
      <c r="B38">
        <f t="shared" si="25"/>
        <v>31</v>
      </c>
      <c r="C38" s="2" t="s">
        <v>21</v>
      </c>
      <c r="D38" s="13"/>
      <c r="E38" s="13"/>
      <c r="F38" s="13"/>
      <c r="G38" s="13"/>
      <c r="H38" s="5">
        <v>18</v>
      </c>
      <c r="I38" s="4">
        <f t="shared" si="0"/>
        <v>13.5</v>
      </c>
      <c r="J38" s="5">
        <f t="shared" si="1"/>
        <v>9</v>
      </c>
      <c r="K38" s="5">
        <f t="shared" si="2"/>
        <v>9</v>
      </c>
      <c r="L38" s="5">
        <f t="shared" si="3"/>
        <v>10</v>
      </c>
      <c r="M38" s="4">
        <f t="shared" si="4"/>
        <v>9.9</v>
      </c>
      <c r="N38" s="4">
        <f t="shared" si="5"/>
        <v>11</v>
      </c>
      <c r="O38" s="4">
        <f t="shared" si="6"/>
        <v>10.799999999999999</v>
      </c>
      <c r="P38" s="4">
        <f t="shared" si="7"/>
        <v>12</v>
      </c>
      <c r="Q38" s="4">
        <f t="shared" si="8"/>
        <v>11.700000000000001</v>
      </c>
      <c r="R38" s="4">
        <f t="shared" si="9"/>
        <v>13</v>
      </c>
      <c r="S38" s="4">
        <f t="shared" si="10"/>
        <v>12.6</v>
      </c>
      <c r="T38" s="4">
        <f t="shared" si="11"/>
        <v>14</v>
      </c>
      <c r="U38" s="4">
        <f t="shared" si="12"/>
        <v>14.4</v>
      </c>
      <c r="V38" s="4">
        <f t="shared" si="13"/>
        <v>15</v>
      </c>
      <c r="W38" s="4">
        <f t="shared" si="14"/>
        <v>15.299999999999999</v>
      </c>
      <c r="X38" s="4">
        <f t="shared" si="15"/>
        <v>16</v>
      </c>
      <c r="Y38" s="4">
        <f t="shared" si="16"/>
        <v>16.2</v>
      </c>
      <c r="Z38" s="4">
        <f t="shared" si="17"/>
        <v>17</v>
      </c>
      <c r="AA38" s="4">
        <f t="shared" si="18"/>
        <v>17.099999999999998</v>
      </c>
      <c r="AB38" s="4">
        <f t="shared" si="19"/>
        <v>18</v>
      </c>
      <c r="AC38" s="4">
        <f t="shared" si="20"/>
        <v>17.82</v>
      </c>
      <c r="AD38" s="4">
        <f t="shared" si="21"/>
        <v>18</v>
      </c>
      <c r="AE38" s="4">
        <v>20</v>
      </c>
      <c r="AF38" s="4">
        <f t="shared" si="27"/>
        <v>18</v>
      </c>
      <c r="AG38" s="4">
        <v>2</v>
      </c>
      <c r="AI38" s="9">
        <f t="shared" si="26"/>
        <v>11.111111111111111</v>
      </c>
      <c r="AJ38" s="9">
        <f t="shared" si="23"/>
        <v>-88.888888888888886</v>
      </c>
      <c r="AK38" s="10" t="s">
        <v>29</v>
      </c>
      <c r="AM38" s="1">
        <f t="shared" si="24"/>
        <v>30</v>
      </c>
    </row>
  </sheetData>
  <sheetProtection algorithmName="SHA-512" hashValue="K/hdX9Cw80M/pkiWZKXh120uE+a3kal50PnvOk5WS0Gv/k7k9LBUsFEjC+mqMekeFig+ENBXEn33j75Vm+p7tw==" saltValue="duq32WI46Zg430P7OzXJtA==" spinCount="100000" sheet="1" objects="1" scenarios="1"/>
  <sortState ref="C8:AM38">
    <sortCondition ref="AM8:AM3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en Corry</dc:creator>
  <cp:lastModifiedBy>Kees en Corry</cp:lastModifiedBy>
  <cp:lastPrinted>2018-12-15T10:04:58Z</cp:lastPrinted>
  <dcterms:created xsi:type="dcterms:W3CDTF">2015-12-13T11:56:33Z</dcterms:created>
  <dcterms:modified xsi:type="dcterms:W3CDTF">2018-12-15T10:12:54Z</dcterms:modified>
</cp:coreProperties>
</file>